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945" activeTab="0"/>
  </bookViews>
  <sheets>
    <sheet name="道路市场化" sheetId="1" r:id="rId1"/>
    <sheet name="Sheet1" sheetId="2" r:id="rId2"/>
  </sheets>
  <definedNames/>
  <calcPr fullCalcOnLoad="1"/>
</workbook>
</file>

<file path=xl/sharedStrings.xml><?xml version="1.0" encoding="utf-8"?>
<sst xmlns="http://schemas.openxmlformats.org/spreadsheetml/2006/main" count="142" uniqueCount="137">
  <si>
    <t>附件3</t>
  </si>
  <si>
    <t>2019年财政支出项目绩效评价表（财政评价）</t>
  </si>
  <si>
    <t>一、项目资金情况</t>
  </si>
  <si>
    <t>单位名称</t>
  </si>
  <si>
    <t>福州市晋安区环卫处</t>
  </si>
  <si>
    <t xml:space="preserve">项目名称  </t>
  </si>
  <si>
    <t>道路清扫保洁市场化</t>
  </si>
  <si>
    <t>序号</t>
  </si>
  <si>
    <t>资金性质</t>
  </si>
  <si>
    <t>计划数(万元)</t>
  </si>
  <si>
    <t>到位数(万元)</t>
  </si>
  <si>
    <t>支出数(万元)</t>
  </si>
  <si>
    <t>结余数(万元)</t>
  </si>
  <si>
    <t>1</t>
  </si>
  <si>
    <t>本级财政资金</t>
  </si>
  <si>
    <t>1-1</t>
  </si>
  <si>
    <t>其中：当年预算</t>
  </si>
  <si>
    <t>1-2</t>
  </si>
  <si>
    <t xml:space="preserve">      以前年度结余结转</t>
  </si>
  <si>
    <t>1-3</t>
  </si>
  <si>
    <t xml:space="preserve">      当年调整</t>
  </si>
  <si>
    <t>2</t>
  </si>
  <si>
    <t>其他来源资金</t>
  </si>
  <si>
    <t>合   计(万 元)</t>
  </si>
  <si>
    <t>当年预算执行率(当年预算支出数/当年预算计划数)</t>
  </si>
  <si>
    <t>当年预算资金使用率(当年预算支出数/当年预算到位数)</t>
  </si>
  <si>
    <t>结余结转资金执行率(以前年度结余结转支出数/以前年度结余结转计划数)</t>
  </si>
  <si>
    <t>-</t>
  </si>
  <si>
    <t>预算综合执行率(本级财政资金支出数/本级财政资金计划数)</t>
  </si>
  <si>
    <t>二、绩效评价指标体系（100分）</t>
  </si>
  <si>
    <t>一级指标</t>
  </si>
  <si>
    <t>二级指标</t>
  </si>
  <si>
    <t>三级指标</t>
  </si>
  <si>
    <t>指标解释</t>
  </si>
  <si>
    <t>权重</t>
  </si>
  <si>
    <t>完成值</t>
  </si>
  <si>
    <t>评分标准</t>
  </si>
  <si>
    <t>得分</t>
  </si>
  <si>
    <t>决策（15%）</t>
  </si>
  <si>
    <t>项目立项
（5%）</t>
  </si>
  <si>
    <t>项目设立依据
充分性（2.5%）</t>
  </si>
  <si>
    <t>项目立项是否符合法律法规、相关政策、发展规划以及部门职责，用以反映和考核项目立项依据情况。</t>
  </si>
  <si>
    <t>晋安区人民政府办公室关于印发《晋安区道路清扫保洁、雨水管网亲疏实施方案》</t>
  </si>
  <si>
    <t>项目设立程序
规范性（2.5%）</t>
  </si>
  <si>
    <t>项目申请、设立过程是否符合相关要求，用以反映和考核项目立项的规范情况。</t>
  </si>
  <si>
    <t>项目申请、设立过程符合《晋安区道路清扫保洁、雨水管网亲疏实施方案》要求</t>
  </si>
  <si>
    <t>绩效目标
（5%）</t>
  </si>
  <si>
    <t>绩效指标明确性（2.5%）</t>
  </si>
  <si>
    <t>依据绩效目标设定的绩效指标是否清晰、细化、可衡量等，用以反映和考核项目绩效目标的明细化情况。</t>
  </si>
  <si>
    <t>年初目标“社会效益-提升辖区内道路环境卫生质量-大于等于100%”无法有效衡量，存在1个问题扣1分</t>
  </si>
  <si>
    <t>绩效目标合理性（2.5%）</t>
  </si>
  <si>
    <t>项目所设定的绩效目标是否依据充分，是否符合客观实际，用以反映和考核项目绩效目标与项目实施的相符情况。</t>
  </si>
  <si>
    <t>年初未设置满意度指标，存在1个问题扣1分</t>
  </si>
  <si>
    <t>资金投入
（5%）</t>
  </si>
  <si>
    <t>预算编制科学性（2.5%）</t>
  </si>
  <si>
    <t>项目预算编制是否经过科学论证、有明确标准，资金额度与年度目标是否相适应，用以反映和考核项目预算编制的科学性、合理性情况。</t>
  </si>
  <si>
    <t>资金额度与年度目标相适应。</t>
  </si>
  <si>
    <t>资金分配合理性（2.5%）</t>
  </si>
  <si>
    <t>项目预算资金分配是否有测算依据，与补助单位或地方实际是否相适应，用以反映和考核项目预算资金分配的科学性、合理性情况。</t>
  </si>
  <si>
    <t>项目预算资金分配有与补助单位实际相适应。</t>
  </si>
  <si>
    <t>过程（20%）</t>
  </si>
  <si>
    <t>资金管理
（15%）</t>
  </si>
  <si>
    <t>资金到位率（2.5%）</t>
  </si>
  <si>
    <t>实际到位资金与预算资金的比率，用以反映和考核资金落实情况对项目实施的总体保障程度。</t>
  </si>
  <si>
    <t>资金到位率＝100%得满分，未达到的按比例得分</t>
  </si>
  <si>
    <t>本级财政资金预算执行率（5%）</t>
  </si>
  <si>
    <t>项目预算资金是否按照计划执行，用以反映或考核项目预算执行情况。</t>
  </si>
  <si>
    <t>预算执行率≥95%得满分，未达到的按比例得分</t>
  </si>
  <si>
    <t>上级财政资金预算执行率（5%）</t>
  </si>
  <si>
    <t>资金使用合规性
（2.5%）</t>
  </si>
  <si>
    <t>项目资金使用是否符合相关的财务管理制度规定，用以反映和考核项目资金的规范运行情况。</t>
  </si>
  <si>
    <t>项目资金使用符合相关的财务管理制度规定得分</t>
  </si>
  <si>
    <t>组织实施
（5%）</t>
  </si>
  <si>
    <t>管理制度
健全性（2.5%）</t>
  </si>
  <si>
    <t>项目实施单位的财务和业务管理制度是否健全，用以反映和考核财务和业务管理制度对项目顺利实施的保障情况。</t>
  </si>
  <si>
    <t>单位的财务和业务管理制度健全得分。《晋安区市容管理局财务报销审核制度》《晋安区道路清扫保洁质量标准与检查考核导则（实行》</t>
  </si>
  <si>
    <t>制度执行
有效性（2.5%）</t>
  </si>
  <si>
    <t>项目实施是否符合相关管理规定，用以反映和考核相关管理制度的有效执行情况。</t>
  </si>
  <si>
    <t xml:space="preserve">项目实施符合相关管理规定                                       </t>
  </si>
  <si>
    <t>产出指标（35%）</t>
  </si>
  <si>
    <t>时效指标
（5%）</t>
  </si>
  <si>
    <t>目标完成率（5%）</t>
  </si>
  <si>
    <t>反映年初编制目标完成情况。目标完成率=目标实际完成数量/年初目标编制数量</t>
  </si>
  <si>
    <t>目标完成率＝100%得满分，未达到的按比例得分</t>
  </si>
  <si>
    <t>数量指标
（20%）</t>
  </si>
  <si>
    <t>资金下达乡镇街道数量（5%）</t>
  </si>
  <si>
    <t>下达的道路清扫保洁资金覆盖
乡镇街道数量</t>
  </si>
  <si>
    <t>覆盖平原6街镇得满分，否则不得分</t>
  </si>
  <si>
    <t>签订政府采购合同的保洁公司数量（5%）</t>
  </si>
  <si>
    <t>签订政府采购合同的保洁公司数量</t>
  </si>
  <si>
    <t>签订政府采购合同的保洁公司数量大于等于3家得满分，否则按比例得分</t>
  </si>
  <si>
    <t>清扫道路面积（5%）</t>
  </si>
  <si>
    <t>道路清扫保洁市场化当年清扫道路面积</t>
  </si>
  <si>
    <t>合同规定道路清扫面积是否达到《晋安区道路清扫保洁、雨水管网清疏实施方案》要求</t>
  </si>
  <si>
    <t>垃圾收运量（5%）</t>
  </si>
  <si>
    <t>道路清扫保洁市场化当年垃圾收运量</t>
  </si>
  <si>
    <t>根据标书规定垃圾收运量每日950吨</t>
  </si>
  <si>
    <t>质量指标
（10%）</t>
  </si>
  <si>
    <t>道路保洁考核合格率（5%）</t>
  </si>
  <si>
    <t>道路保洁考核合格率=清扫保洁质量合格道路条数/道路总条数</t>
  </si>
  <si>
    <t>合格率大于等于90%得满分，低于90%的，每低3%扣1分。根据考评相关材料2019年道路保洁考核合格率为89%</t>
  </si>
  <si>
    <t>服务项目内容（5%）</t>
  </si>
  <si>
    <t>保洁服务是否覆盖道路等清扫保洁和垃圾收运、墙体和市政设施乱清理和卫生设施设备清洗保洁、雨水管网清疏、垃圾分类收运四大类。</t>
  </si>
  <si>
    <t>根据政府采购合同</t>
  </si>
  <si>
    <t>效益指标（30%）</t>
  </si>
  <si>
    <t>社会效益指标
（10%）</t>
  </si>
  <si>
    <t>就业岗位增加数（5%）</t>
  </si>
  <si>
    <t>道路清扫保洁市场化项目增加的
就业岗位数</t>
  </si>
  <si>
    <t>2019年增加就业人数为1773人，但环卫处在日常检查中发现部分服务企业未按要求标准配齐环卫人员，考虑现有招收环卫工人确实存在困难，酌情扣1分。</t>
  </si>
  <si>
    <t>环卫工人工资（5%）</t>
  </si>
  <si>
    <t>环卫工人实发工资标准不低于2200元/人/月</t>
  </si>
  <si>
    <t>招标文件内已规定工资超过此标准，根据工资明细账可得满分</t>
  </si>
  <si>
    <t>可持续影响指标（10%）</t>
  </si>
  <si>
    <t>城市环境管理投诉案件（5%）</t>
  </si>
  <si>
    <t>当年群众对城市环境管理投诉案件数量</t>
  </si>
  <si>
    <t>投诉案件比上年减少得满分，每增加百分之10件扣1分，2018年投诉件290件，2019年296件。</t>
  </si>
  <si>
    <t>城市环境管理投诉处理率（5%）</t>
  </si>
  <si>
    <t>城市管理案处理结案率（环境卫生投诉）</t>
  </si>
  <si>
    <t>结案率100%，得满分</t>
  </si>
  <si>
    <t>服务对象满意度指标（10%）</t>
  </si>
  <si>
    <t>群众对道路保洁服务的满意度（10%）</t>
  </si>
  <si>
    <t>群众对道路保洁服务的满意度</t>
  </si>
  <si>
    <t>满意度大于等于90%</t>
  </si>
  <si>
    <t>评价结论</t>
  </si>
  <si>
    <t>总得分</t>
  </si>
  <si>
    <t>评价等级</t>
  </si>
  <si>
    <r>
      <t xml:space="preserve">□优秀（S≧90）  </t>
    </r>
    <r>
      <rPr>
        <b/>
        <sz val="12"/>
        <rFont val="Wingdings"/>
        <family val="0"/>
      </rPr>
      <t>þ</t>
    </r>
    <r>
      <rPr>
        <b/>
        <sz val="12"/>
        <rFont val="宋体"/>
        <family val="0"/>
      </rPr>
      <t>良好（90﹥S≧80）   □合格（80﹥S≧60）   □不合格（60﹥S）</t>
    </r>
  </si>
  <si>
    <t>茶园</t>
  </si>
  <si>
    <t>60个月</t>
  </si>
  <si>
    <t>福建东飞环境集团有限公司</t>
  </si>
  <si>
    <t>鼓山镇</t>
  </si>
  <si>
    <t>岳峰</t>
  </si>
  <si>
    <t>王庄</t>
  </si>
  <si>
    <t>湖南仁仁洁国际清洁科技集团股份有限公司</t>
  </si>
  <si>
    <t>象园</t>
  </si>
  <si>
    <t>新店</t>
  </si>
  <si>
    <t>深圳市玉禾物业清洁管理有限公司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</si>
</sst>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23">
    <font>
      <sz val="12"/>
      <name val="宋体"/>
      <family val="0"/>
    </font>
    <font>
      <sz val="20"/>
      <name val="黑体"/>
      <family val="3"/>
    </font>
    <font>
      <b/>
      <sz val="12"/>
      <name val="宋体"/>
      <family val="0"/>
    </font>
    <font>
      <sz val="11"/>
      <color indexed="9"/>
      <name val="宋体"/>
      <family val="0"/>
    </font>
    <font>
      <b/>
      <sz val="11"/>
      <color indexed="8"/>
      <name val="宋体"/>
      <family val="0"/>
    </font>
    <font>
      <b/>
      <sz val="11"/>
      <color indexed="54"/>
      <name val="宋体"/>
      <family val="0"/>
    </font>
    <font>
      <b/>
      <sz val="18"/>
      <color indexed="54"/>
      <name val="宋体"/>
      <family val="0"/>
    </font>
    <font>
      <sz val="11"/>
      <color indexed="8"/>
      <name val="宋体"/>
      <family val="0"/>
    </font>
    <font>
      <i/>
      <sz val="11"/>
      <color indexed="23"/>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19"/>
      <name val="宋体"/>
      <family val="0"/>
    </font>
    <font>
      <sz val="11"/>
      <color indexed="62"/>
      <name val="宋体"/>
      <family val="0"/>
    </font>
    <font>
      <b/>
      <sz val="11"/>
      <color indexed="53"/>
      <name val="宋体"/>
      <family val="0"/>
    </font>
    <font>
      <u val="single"/>
      <sz val="11"/>
      <color indexed="12"/>
      <name val="宋体"/>
      <family val="0"/>
    </font>
    <font>
      <sz val="11"/>
      <color indexed="53"/>
      <name val="宋体"/>
      <family val="0"/>
    </font>
    <font>
      <u val="single"/>
      <sz val="11"/>
      <color indexed="20"/>
      <name val="宋体"/>
      <family val="0"/>
    </font>
    <font>
      <b/>
      <sz val="11"/>
      <color indexed="63"/>
      <name val="宋体"/>
      <family val="0"/>
    </font>
    <font>
      <b/>
      <sz val="15"/>
      <color indexed="54"/>
      <name val="宋体"/>
      <family val="0"/>
    </font>
    <font>
      <sz val="11"/>
      <color indexed="17"/>
      <name val="宋体"/>
      <family val="0"/>
    </font>
    <font>
      <b/>
      <sz val="12"/>
      <name val="Wingdings"/>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border>
    <border>
      <left/>
      <right style="thin"/>
      <top style="thin"/>
      <bottom/>
    </border>
    <border>
      <left style="thin"/>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7" fillId="6" borderId="2" applyNumberFormat="0" applyFont="0" applyAlignment="0" applyProtection="0"/>
    <xf numFmtId="0" fontId="3" fillId="3" borderId="0" applyNumberFormat="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20" fillId="0" borderId="3" applyNumberFormat="0" applyFill="0" applyAlignment="0" applyProtection="0"/>
    <xf numFmtId="0" fontId="11" fillId="0" borderId="3" applyNumberFormat="0" applyFill="0" applyAlignment="0" applyProtection="0"/>
    <xf numFmtId="0" fontId="3" fillId="7" borderId="0" applyNumberFormat="0" applyBorder="0" applyAlignment="0" applyProtection="0"/>
    <xf numFmtId="0" fontId="5" fillId="0" borderId="4" applyNumberFormat="0" applyFill="0" applyAlignment="0" applyProtection="0"/>
    <xf numFmtId="0" fontId="3" fillId="3" borderId="0" applyNumberFormat="0" applyBorder="0" applyAlignment="0" applyProtection="0"/>
    <xf numFmtId="0" fontId="19" fillId="2" borderId="5" applyNumberFormat="0" applyAlignment="0" applyProtection="0"/>
    <xf numFmtId="0" fontId="0" fillId="0" borderId="0">
      <alignment vertical="center"/>
      <protection/>
    </xf>
    <xf numFmtId="0" fontId="15" fillId="2" borderId="1" applyNumberFormat="0" applyAlignment="0" applyProtection="0"/>
    <xf numFmtId="0" fontId="10" fillId="8" borderId="6" applyNumberFormat="0" applyAlignment="0" applyProtection="0"/>
    <xf numFmtId="0" fontId="7" fillId="9" borderId="0" applyNumberFormat="0" applyBorder="0" applyAlignment="0" applyProtection="0"/>
    <xf numFmtId="0" fontId="3" fillId="10" borderId="0" applyNumberFormat="0" applyBorder="0" applyAlignment="0" applyProtection="0"/>
    <xf numFmtId="0" fontId="17" fillId="0" borderId="7" applyNumberFormat="0" applyFill="0" applyAlignment="0" applyProtection="0"/>
    <xf numFmtId="0" fontId="4" fillId="0" borderId="8" applyNumberFormat="0" applyFill="0" applyAlignment="0" applyProtection="0"/>
    <xf numFmtId="0" fontId="21" fillId="9" borderId="0" applyNumberFormat="0" applyBorder="0" applyAlignment="0" applyProtection="0"/>
    <xf numFmtId="0" fontId="13" fillId="11" borderId="0" applyNumberFormat="0" applyBorder="0" applyAlignment="0" applyProtection="0"/>
    <xf numFmtId="0" fontId="7" fillId="12" borderId="0" applyNumberFormat="0" applyBorder="0" applyAlignment="0" applyProtection="0"/>
    <xf numFmtId="0" fontId="3"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0" fillId="0" borderId="0">
      <alignment/>
      <protection/>
    </xf>
    <xf numFmtId="0" fontId="3" fillId="16" borderId="0" applyNumberFormat="0" applyBorder="0" applyAlignment="0" applyProtection="0"/>
    <xf numFmtId="0" fontId="7" fillId="1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7" fillId="4" borderId="0" applyNumberFormat="0" applyBorder="0" applyAlignment="0" applyProtection="0"/>
    <xf numFmtId="0" fontId="3" fillId="4" borderId="0" applyNumberFormat="0" applyBorder="0" applyAlignment="0" applyProtection="0"/>
    <xf numFmtId="0" fontId="0" fillId="0" borderId="0">
      <alignment/>
      <protection/>
    </xf>
    <xf numFmtId="43" fontId="0" fillId="0" borderId="0" applyFill="0" applyBorder="0" applyAlignment="0" applyProtection="0"/>
  </cellStyleXfs>
  <cellXfs count="45">
    <xf numFmtId="0" fontId="0" fillId="0" borderId="0" xfId="0" applyAlignment="1">
      <alignment vertical="center"/>
    </xf>
    <xf numFmtId="0" fontId="0" fillId="0" borderId="0" xfId="39" applyFill="1">
      <alignment vertical="center"/>
      <protection/>
    </xf>
    <xf numFmtId="0" fontId="0" fillId="0" borderId="0" xfId="39" applyFont="1" applyFill="1">
      <alignment vertical="center"/>
      <protection/>
    </xf>
    <xf numFmtId="0" fontId="1" fillId="0" borderId="0" xfId="65" applyFont="1" applyFill="1" applyAlignment="1">
      <alignment horizontal="center" vertical="center"/>
      <protection/>
    </xf>
    <xf numFmtId="0" fontId="0" fillId="0" borderId="0" xfId="65" applyFont="1" applyFill="1" applyAlignment="1">
      <alignment horizontal="right" vertical="center" wrapText="1"/>
      <protection/>
    </xf>
    <xf numFmtId="0" fontId="2" fillId="0" borderId="9" xfId="65" applyFont="1" applyFill="1" applyBorder="1" applyAlignment="1">
      <alignment horizontal="center" vertical="center" wrapText="1"/>
      <protection/>
    </xf>
    <xf numFmtId="0" fontId="0" fillId="0" borderId="9" xfId="65" applyFont="1" applyFill="1" applyBorder="1" applyAlignment="1">
      <alignment horizontal="center" vertical="center" wrapText="1"/>
      <protection/>
    </xf>
    <xf numFmtId="0" fontId="2" fillId="0" borderId="9" xfId="65" applyFont="1" applyFill="1" applyBorder="1" applyAlignment="1">
      <alignment horizontal="center" vertical="center" wrapText="1"/>
      <protection/>
    </xf>
    <xf numFmtId="0" fontId="2" fillId="0" borderId="9" xfId="39" applyFont="1" applyFill="1" applyBorder="1" applyAlignment="1">
      <alignment horizontal="center" vertical="center"/>
      <protection/>
    </xf>
    <xf numFmtId="49" fontId="0" fillId="0" borderId="9" xfId="65" applyNumberFormat="1" applyFont="1" applyFill="1" applyBorder="1" applyAlignment="1">
      <alignment horizontal="center" vertical="center" wrapText="1"/>
      <protection/>
    </xf>
    <xf numFmtId="0" fontId="0" fillId="0" borderId="9" xfId="65" applyFont="1" applyFill="1" applyBorder="1" applyAlignment="1">
      <alignment horizontal="left" vertical="center" wrapText="1"/>
      <protection/>
    </xf>
    <xf numFmtId="0" fontId="0" fillId="0" borderId="9" xfId="65" applyFont="1" applyFill="1" applyBorder="1" applyAlignment="1">
      <alignment horizontal="center" vertical="center" wrapText="1"/>
      <protection/>
    </xf>
    <xf numFmtId="176" fontId="0" fillId="0" borderId="9" xfId="66" applyNumberFormat="1" applyFont="1" applyFill="1" applyBorder="1" applyAlignment="1">
      <alignment horizontal="right" vertical="center"/>
    </xf>
    <xf numFmtId="176" fontId="0" fillId="0" borderId="9" xfId="39" applyNumberFormat="1" applyFont="1" applyFill="1" applyBorder="1" applyAlignment="1">
      <alignment horizontal="right" vertical="center"/>
      <protection/>
    </xf>
    <xf numFmtId="10" fontId="0" fillId="0" borderId="9" xfId="66" applyNumberFormat="1" applyFont="1" applyFill="1" applyBorder="1" applyAlignment="1">
      <alignment horizontal="right" vertical="center"/>
    </xf>
    <xf numFmtId="0" fontId="2" fillId="0" borderId="9" xfId="39" applyNumberFormat="1" applyFont="1" applyFill="1" applyBorder="1" applyAlignment="1">
      <alignment horizontal="center" vertical="center" wrapText="1"/>
      <protection/>
    </xf>
    <xf numFmtId="0" fontId="2" fillId="0" borderId="9" xfId="65" applyFont="1" applyFill="1" applyBorder="1" applyAlignment="1">
      <alignment horizontal="center" vertical="center" wrapText="1"/>
      <protection/>
    </xf>
    <xf numFmtId="0" fontId="2" fillId="0" borderId="9" xfId="65" applyFont="1" applyFill="1" applyBorder="1" applyAlignment="1">
      <alignment horizontal="center" vertical="center" wrapText="1"/>
      <protection/>
    </xf>
    <xf numFmtId="0" fontId="0" fillId="0" borderId="10" xfId="65" applyFont="1" applyFill="1" applyBorder="1" applyAlignment="1">
      <alignment horizontal="center" vertical="center" wrapText="1"/>
      <protection/>
    </xf>
    <xf numFmtId="0" fontId="0" fillId="0" borderId="11" xfId="65" applyFont="1" applyFill="1" applyBorder="1" applyAlignment="1">
      <alignment horizontal="center" vertical="center" wrapText="1"/>
      <protection/>
    </xf>
    <xf numFmtId="0" fontId="0" fillId="0" borderId="12" xfId="65" applyFont="1" applyFill="1" applyBorder="1" applyAlignment="1">
      <alignment horizontal="center" vertical="center" wrapText="1"/>
      <protection/>
    </xf>
    <xf numFmtId="0" fontId="0" fillId="0" borderId="13" xfId="65" applyFont="1" applyFill="1" applyBorder="1" applyAlignment="1">
      <alignment horizontal="center" vertical="center" wrapText="1"/>
      <protection/>
    </xf>
    <xf numFmtId="0" fontId="0" fillId="0" borderId="14" xfId="65" applyFont="1" applyFill="1" applyBorder="1" applyAlignment="1">
      <alignment horizontal="center" vertical="center" wrapText="1"/>
      <protection/>
    </xf>
    <xf numFmtId="10" fontId="0" fillId="0" borderId="9" xfId="65" applyNumberFormat="1" applyFont="1" applyFill="1" applyBorder="1" applyAlignment="1">
      <alignment horizontal="center" vertical="center" wrapText="1"/>
      <protection/>
    </xf>
    <xf numFmtId="0" fontId="0" fillId="0" borderId="15" xfId="65" applyFont="1" applyFill="1" applyBorder="1" applyAlignment="1">
      <alignment horizontal="center" vertical="center" wrapText="1"/>
      <protection/>
    </xf>
    <xf numFmtId="0" fontId="0" fillId="0" borderId="16" xfId="65" applyFont="1" applyFill="1" applyBorder="1" applyAlignment="1">
      <alignment horizontal="center" vertical="center" wrapText="1"/>
      <protection/>
    </xf>
    <xf numFmtId="0" fontId="0" fillId="0" borderId="17" xfId="65" applyFont="1" applyFill="1" applyBorder="1" applyAlignment="1">
      <alignment horizontal="center" vertical="center" wrapText="1"/>
      <protection/>
    </xf>
    <xf numFmtId="0" fontId="0" fillId="0" borderId="18" xfId="65" applyFont="1" applyFill="1" applyBorder="1" applyAlignment="1">
      <alignment horizontal="center" vertical="center" wrapText="1"/>
      <protection/>
    </xf>
    <xf numFmtId="0" fontId="0" fillId="0" borderId="19" xfId="65" applyFont="1" applyFill="1" applyBorder="1" applyAlignment="1">
      <alignment horizontal="center" vertical="center" wrapText="1"/>
      <protection/>
    </xf>
    <xf numFmtId="0" fontId="0" fillId="0" borderId="20" xfId="65" applyFont="1" applyFill="1" applyBorder="1" applyAlignment="1">
      <alignment horizontal="center" vertical="center" wrapText="1"/>
      <protection/>
    </xf>
    <xf numFmtId="0" fontId="0" fillId="0" borderId="9" xfId="65" applyFont="1" applyFill="1" applyBorder="1" applyAlignment="1">
      <alignment horizontal="center" vertical="center" wrapText="1"/>
      <protection/>
    </xf>
    <xf numFmtId="0" fontId="0" fillId="0" borderId="12" xfId="65" applyFont="1" applyFill="1" applyBorder="1" applyAlignment="1">
      <alignment horizontal="center" vertical="center" wrapText="1"/>
      <protection/>
    </xf>
    <xf numFmtId="0" fontId="0" fillId="0" borderId="20" xfId="65" applyFont="1" applyFill="1" applyBorder="1" applyAlignment="1">
      <alignment horizontal="center" vertical="center" wrapText="1"/>
      <protection/>
    </xf>
    <xf numFmtId="0" fontId="0" fillId="0" borderId="17" xfId="65" applyFont="1" applyFill="1" applyBorder="1" applyAlignment="1">
      <alignment horizontal="center" vertical="center" wrapText="1"/>
      <protection/>
    </xf>
    <xf numFmtId="0" fontId="2" fillId="0" borderId="9" xfId="39" applyNumberFormat="1" applyFont="1" applyFill="1" applyBorder="1" applyAlignment="1">
      <alignment horizontal="center" vertical="center" wrapText="1"/>
      <protection/>
    </xf>
    <xf numFmtId="176" fontId="0" fillId="0" borderId="9" xfId="65" applyNumberFormat="1" applyFont="1" applyFill="1" applyBorder="1" applyAlignment="1">
      <alignment horizontal="center" vertical="center" wrapText="1"/>
      <protection/>
    </xf>
    <xf numFmtId="0" fontId="0" fillId="0" borderId="0" xfId="65" applyFont="1" applyFill="1" applyBorder="1">
      <alignment/>
      <protection/>
    </xf>
    <xf numFmtId="0" fontId="0" fillId="0" borderId="0" xfId="65" applyFont="1" applyFill="1">
      <alignment/>
      <protection/>
    </xf>
    <xf numFmtId="0" fontId="0" fillId="0" borderId="0" xfId="65" applyFont="1" applyFill="1" applyAlignment="1">
      <alignment horizontal="center"/>
      <protection/>
    </xf>
    <xf numFmtId="9" fontId="0" fillId="0" borderId="9" xfId="65" applyNumberFormat="1" applyFont="1" applyFill="1" applyBorder="1" applyAlignment="1">
      <alignment horizontal="center" vertical="center" wrapText="1"/>
      <protection/>
    </xf>
    <xf numFmtId="10" fontId="0" fillId="0" borderId="9" xfId="65" applyNumberFormat="1" applyFont="1" applyFill="1" applyBorder="1" applyAlignment="1">
      <alignment horizontal="center" vertical="center" wrapText="1"/>
      <protection/>
    </xf>
    <xf numFmtId="177" fontId="0" fillId="0" borderId="9" xfId="65" applyNumberFormat="1" applyFont="1" applyFill="1" applyBorder="1" applyAlignment="1">
      <alignment horizontal="center" vertical="center" wrapText="1"/>
      <protection/>
    </xf>
    <xf numFmtId="176" fontId="0" fillId="0" borderId="9" xfId="65" applyNumberFormat="1" applyFont="1" applyFill="1" applyBorder="1" applyAlignment="1">
      <alignment horizontal="center" vertical="center" wrapText="1"/>
      <protection/>
    </xf>
    <xf numFmtId="0" fontId="0" fillId="0" borderId="0" xfId="65" applyNumberFormat="1" applyFont="1" applyFill="1" applyAlignment="1">
      <alignment vertical="center"/>
      <protection/>
    </xf>
    <xf numFmtId="0" fontId="0" fillId="0" borderId="0" xfId="39" applyNumberFormat="1" applyFont="1" applyFill="1" applyAlignment="1">
      <alignmen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线上表格"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常规_2016年度绩效自评表修订1105(定稿）"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16年度绩效自评表修订1105(定稿)" xfId="65"/>
    <cellStyle name="千位分隔_线上表格"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4"/>
  <dimension ref="A1:L41"/>
  <sheetViews>
    <sheetView tabSelected="1" zoomScale="80" zoomScaleNormal="80" zoomScaleSheetLayoutView="100" workbookViewId="0" topLeftCell="A1">
      <pane xSplit="1" topLeftCell="B1" activePane="topRight" state="frozen"/>
      <selection pane="topRight" activeCell="E24" sqref="A24:IV24"/>
    </sheetView>
  </sheetViews>
  <sheetFormatPr defaultColWidth="8.75390625" defaultRowHeight="14.25"/>
  <cols>
    <col min="1" max="1" width="11.625" style="1" customWidth="1"/>
    <col min="2" max="2" width="7.125" style="1" customWidth="1"/>
    <col min="3" max="3" width="5.625" style="1" customWidth="1"/>
    <col min="4" max="4" width="20.625" style="1" customWidth="1"/>
    <col min="5" max="5" width="19.625" style="1" customWidth="1"/>
    <col min="6" max="6" width="12.375" style="1" customWidth="1"/>
    <col min="7" max="7" width="25.75390625" style="1" customWidth="1"/>
    <col min="8" max="8" width="13.25390625" style="1" customWidth="1"/>
    <col min="9" max="9" width="13.875" style="1" customWidth="1"/>
    <col min="10" max="10" width="17.75390625" style="1" customWidth="1"/>
    <col min="11" max="11" width="13.125" style="1" customWidth="1"/>
    <col min="12" max="13" width="19.625" style="1" customWidth="1"/>
    <col min="14" max="14" width="10.50390625" style="1" customWidth="1"/>
    <col min="15" max="15" width="11.375" style="1" customWidth="1"/>
    <col min="16" max="16" width="17.25390625" style="1" customWidth="1"/>
    <col min="17" max="18" width="13.625" style="1" customWidth="1"/>
    <col min="19" max="19" width="13.125" style="1" customWidth="1"/>
    <col min="20" max="20" width="17.25390625" style="1" customWidth="1"/>
    <col min="21" max="21" width="13.625" style="1" customWidth="1"/>
    <col min="22" max="22" width="13.125" style="1" customWidth="1"/>
    <col min="23" max="23" width="17.25390625" style="1" customWidth="1"/>
    <col min="24" max="16384" width="8.75390625" style="1" customWidth="1"/>
  </cols>
  <sheetData>
    <row r="1" s="1" customFormat="1" ht="13.5" customHeight="1">
      <c r="A1" s="1" t="s">
        <v>0</v>
      </c>
    </row>
    <row r="2" spans="1:12" s="1" customFormat="1" ht="30" customHeight="1">
      <c r="A2" s="3" t="s">
        <v>1</v>
      </c>
      <c r="B2" s="3"/>
      <c r="C2" s="3"/>
      <c r="D2" s="3"/>
      <c r="E2" s="3"/>
      <c r="F2" s="3"/>
      <c r="G2" s="3"/>
      <c r="H2" s="3"/>
      <c r="I2" s="3"/>
      <c r="J2" s="3"/>
      <c r="K2" s="3"/>
      <c r="L2" s="36"/>
    </row>
    <row r="3" spans="1:12" s="1" customFormat="1" ht="15" customHeight="1">
      <c r="A3" s="4"/>
      <c r="B3" s="4"/>
      <c r="C3" s="4"/>
      <c r="D3" s="4"/>
      <c r="E3" s="4"/>
      <c r="F3" s="4"/>
      <c r="G3" s="4"/>
      <c r="H3" s="4"/>
      <c r="I3" s="4"/>
      <c r="J3" s="4"/>
      <c r="K3" s="4"/>
      <c r="L3" s="37"/>
    </row>
    <row r="4" spans="1:12" s="1" customFormat="1" ht="22.5" customHeight="1">
      <c r="A4" s="5" t="s">
        <v>2</v>
      </c>
      <c r="B4" s="5" t="s">
        <v>3</v>
      </c>
      <c r="C4" s="5"/>
      <c r="D4" s="5"/>
      <c r="E4" s="6" t="s">
        <v>4</v>
      </c>
      <c r="F4" s="6"/>
      <c r="G4" s="5" t="s">
        <v>5</v>
      </c>
      <c r="H4" s="5"/>
      <c r="I4" s="6" t="s">
        <v>6</v>
      </c>
      <c r="J4" s="6"/>
      <c r="K4" s="6"/>
      <c r="L4" s="37"/>
    </row>
    <row r="5" spans="1:12" s="1" customFormat="1" ht="21" customHeight="1">
      <c r="A5" s="5"/>
      <c r="B5" s="7" t="s">
        <v>7</v>
      </c>
      <c r="C5" s="7" t="s">
        <v>8</v>
      </c>
      <c r="D5" s="7"/>
      <c r="E5" s="8" t="s">
        <v>9</v>
      </c>
      <c r="F5" s="8"/>
      <c r="G5" s="8" t="s">
        <v>10</v>
      </c>
      <c r="H5" s="8" t="s">
        <v>11</v>
      </c>
      <c r="I5" s="8"/>
      <c r="J5" s="8" t="s">
        <v>12</v>
      </c>
      <c r="K5" s="8"/>
      <c r="L5" s="37"/>
    </row>
    <row r="6" spans="1:12" s="1" customFormat="1" ht="21" customHeight="1">
      <c r="A6" s="5"/>
      <c r="B6" s="9" t="s">
        <v>13</v>
      </c>
      <c r="C6" s="10" t="s">
        <v>14</v>
      </c>
      <c r="D6" s="11"/>
      <c r="E6" s="12">
        <v>8855.46</v>
      </c>
      <c r="F6" s="12"/>
      <c r="G6" s="12">
        <v>8855.46</v>
      </c>
      <c r="H6" s="12">
        <v>8855.46</v>
      </c>
      <c r="I6" s="12"/>
      <c r="J6" s="12">
        <f aca="true" t="shared" si="0" ref="J6:J11">G6-H6</f>
        <v>0</v>
      </c>
      <c r="K6" s="12"/>
      <c r="L6" s="38"/>
    </row>
    <row r="7" spans="1:12" s="1" customFormat="1" ht="21" customHeight="1">
      <c r="A7" s="5"/>
      <c r="B7" s="9" t="s">
        <v>15</v>
      </c>
      <c r="C7" s="10" t="s">
        <v>16</v>
      </c>
      <c r="D7" s="11"/>
      <c r="E7" s="12">
        <v>8855.46</v>
      </c>
      <c r="F7" s="12"/>
      <c r="G7" s="12">
        <v>8855.46</v>
      </c>
      <c r="H7" s="12">
        <v>8855.46</v>
      </c>
      <c r="I7" s="12"/>
      <c r="J7" s="12">
        <f t="shared" si="0"/>
        <v>0</v>
      </c>
      <c r="K7" s="12"/>
      <c r="L7" s="38"/>
    </row>
    <row r="8" spans="1:12" s="1" customFormat="1" ht="21" customHeight="1">
      <c r="A8" s="5"/>
      <c r="B8" s="9" t="s">
        <v>17</v>
      </c>
      <c r="C8" s="10" t="s">
        <v>18</v>
      </c>
      <c r="D8" s="11"/>
      <c r="E8" s="13"/>
      <c r="F8" s="13"/>
      <c r="G8" s="12"/>
      <c r="H8" s="12"/>
      <c r="I8" s="12"/>
      <c r="J8" s="12"/>
      <c r="K8" s="12"/>
      <c r="L8" s="37"/>
    </row>
    <row r="9" spans="1:12" s="1" customFormat="1" ht="21" customHeight="1">
      <c r="A9" s="5"/>
      <c r="B9" s="9" t="s">
        <v>19</v>
      </c>
      <c r="C9" s="10" t="s">
        <v>20</v>
      </c>
      <c r="D9" s="11"/>
      <c r="E9" s="13"/>
      <c r="F9" s="13"/>
      <c r="G9" s="12"/>
      <c r="H9" s="12"/>
      <c r="I9" s="12"/>
      <c r="J9" s="12"/>
      <c r="K9" s="12"/>
      <c r="L9" s="37"/>
    </row>
    <row r="10" spans="1:12" s="1" customFormat="1" ht="21" customHeight="1">
      <c r="A10" s="5"/>
      <c r="B10" s="9" t="s">
        <v>21</v>
      </c>
      <c r="C10" s="10" t="s">
        <v>22</v>
      </c>
      <c r="D10" s="11"/>
      <c r="E10" s="13">
        <v>6000</v>
      </c>
      <c r="F10" s="13"/>
      <c r="G10" s="12">
        <v>6000</v>
      </c>
      <c r="H10" s="12">
        <v>2109.06</v>
      </c>
      <c r="I10" s="12"/>
      <c r="J10" s="12">
        <f>G10-H10</f>
        <v>3890.94</v>
      </c>
      <c r="K10" s="12"/>
      <c r="L10" s="37"/>
    </row>
    <row r="11" spans="1:12" s="1" customFormat="1" ht="21" customHeight="1">
      <c r="A11" s="5"/>
      <c r="B11" s="9" t="s">
        <v>23</v>
      </c>
      <c r="C11" s="9"/>
      <c r="D11" s="9"/>
      <c r="E11" s="12">
        <f aca="true" t="shared" si="1" ref="E11:H11">E6+E10</f>
        <v>14855.46</v>
      </c>
      <c r="F11" s="12"/>
      <c r="G11" s="12">
        <f t="shared" si="1"/>
        <v>14855.46</v>
      </c>
      <c r="H11" s="12">
        <f t="shared" si="1"/>
        <v>10964.519999999999</v>
      </c>
      <c r="I11" s="12"/>
      <c r="J11" s="12">
        <f t="shared" si="0"/>
        <v>3890.9400000000005</v>
      </c>
      <c r="K11" s="12"/>
      <c r="L11" s="37"/>
    </row>
    <row r="12" spans="1:12" s="1" customFormat="1" ht="21" customHeight="1">
      <c r="A12" s="5"/>
      <c r="B12" s="9" t="s">
        <v>24</v>
      </c>
      <c r="C12" s="9"/>
      <c r="D12" s="9"/>
      <c r="E12" s="9"/>
      <c r="F12" s="9"/>
      <c r="G12" s="9"/>
      <c r="H12" s="14">
        <f>H7/E7</f>
        <v>1</v>
      </c>
      <c r="I12" s="14"/>
      <c r="J12" s="14"/>
      <c r="K12" s="14"/>
      <c r="L12" s="37"/>
    </row>
    <row r="13" spans="1:12" s="1" customFormat="1" ht="21" customHeight="1">
      <c r="A13" s="5"/>
      <c r="B13" s="9" t="s">
        <v>25</v>
      </c>
      <c r="C13" s="9"/>
      <c r="D13" s="9"/>
      <c r="E13" s="9"/>
      <c r="F13" s="9"/>
      <c r="G13" s="9"/>
      <c r="H13" s="14">
        <f>H7/G7</f>
        <v>1</v>
      </c>
      <c r="I13" s="14"/>
      <c r="J13" s="14"/>
      <c r="K13" s="14"/>
      <c r="L13" s="37"/>
    </row>
    <row r="14" spans="1:12" s="1" customFormat="1" ht="21" customHeight="1">
      <c r="A14" s="5"/>
      <c r="B14" s="9" t="s">
        <v>26</v>
      </c>
      <c r="C14" s="9"/>
      <c r="D14" s="9"/>
      <c r="E14" s="9"/>
      <c r="F14" s="9"/>
      <c r="G14" s="9"/>
      <c r="H14" s="14" t="s">
        <v>27</v>
      </c>
      <c r="I14" s="14"/>
      <c r="J14" s="14"/>
      <c r="K14" s="14"/>
      <c r="L14" s="37"/>
    </row>
    <row r="15" spans="1:12" s="1" customFormat="1" ht="21" customHeight="1">
      <c r="A15" s="5"/>
      <c r="B15" s="9" t="s">
        <v>28</v>
      </c>
      <c r="C15" s="9"/>
      <c r="D15" s="9"/>
      <c r="E15" s="9"/>
      <c r="F15" s="9"/>
      <c r="G15" s="9"/>
      <c r="H15" s="14">
        <f>H6/E6</f>
        <v>1</v>
      </c>
      <c r="I15" s="14"/>
      <c r="J15" s="14"/>
      <c r="K15" s="14"/>
      <c r="L15" s="37"/>
    </row>
    <row r="16" spans="1:11" s="1" customFormat="1" ht="30" customHeight="1">
      <c r="A16" s="15" t="s">
        <v>29</v>
      </c>
      <c r="B16" s="16" t="s">
        <v>30</v>
      </c>
      <c r="C16" s="16"/>
      <c r="D16" s="16" t="s">
        <v>31</v>
      </c>
      <c r="E16" s="7" t="s">
        <v>32</v>
      </c>
      <c r="F16" s="17" t="s">
        <v>33</v>
      </c>
      <c r="G16" s="17"/>
      <c r="H16" s="17" t="s">
        <v>34</v>
      </c>
      <c r="I16" s="7" t="s">
        <v>35</v>
      </c>
      <c r="J16" s="7" t="s">
        <v>36</v>
      </c>
      <c r="K16" s="7" t="s">
        <v>37</v>
      </c>
    </row>
    <row r="17" spans="1:11" s="1" customFormat="1" ht="81" customHeight="1">
      <c r="A17" s="15"/>
      <c r="B17" s="18" t="s">
        <v>38</v>
      </c>
      <c r="C17" s="19"/>
      <c r="D17" s="20" t="s">
        <v>39</v>
      </c>
      <c r="E17" s="11" t="s">
        <v>40</v>
      </c>
      <c r="F17" s="21" t="s">
        <v>41</v>
      </c>
      <c r="G17" s="22"/>
      <c r="H17" s="23">
        <v>0.025</v>
      </c>
      <c r="I17" s="39">
        <v>1</v>
      </c>
      <c r="J17" s="11" t="s">
        <v>42</v>
      </c>
      <c r="K17" s="11">
        <v>2.5</v>
      </c>
    </row>
    <row r="18" spans="1:11" s="1" customFormat="1" ht="79.5" customHeight="1">
      <c r="A18" s="15"/>
      <c r="B18" s="24"/>
      <c r="C18" s="25"/>
      <c r="D18" s="26"/>
      <c r="E18" s="11" t="s">
        <v>43</v>
      </c>
      <c r="F18" s="21" t="s">
        <v>44</v>
      </c>
      <c r="G18" s="22"/>
      <c r="H18" s="23">
        <v>0.025</v>
      </c>
      <c r="I18" s="39">
        <v>1</v>
      </c>
      <c r="J18" s="11" t="s">
        <v>45</v>
      </c>
      <c r="K18" s="11">
        <v>2.5</v>
      </c>
    </row>
    <row r="19" spans="1:11" s="1" customFormat="1" ht="88.5" customHeight="1">
      <c r="A19" s="15"/>
      <c r="B19" s="24"/>
      <c r="C19" s="25"/>
      <c r="D19" s="20" t="s">
        <v>46</v>
      </c>
      <c r="E19" s="11" t="s">
        <v>47</v>
      </c>
      <c r="F19" s="21" t="s">
        <v>48</v>
      </c>
      <c r="G19" s="22"/>
      <c r="H19" s="23">
        <v>0.025</v>
      </c>
      <c r="I19" s="39">
        <v>0.6</v>
      </c>
      <c r="J19" s="11" t="s">
        <v>49</v>
      </c>
      <c r="K19" s="11">
        <v>1.5</v>
      </c>
    </row>
    <row r="20" spans="1:11" s="1" customFormat="1" ht="57" customHeight="1">
      <c r="A20" s="15"/>
      <c r="B20" s="24"/>
      <c r="C20" s="25"/>
      <c r="D20" s="26"/>
      <c r="E20" s="11" t="s">
        <v>50</v>
      </c>
      <c r="F20" s="21" t="s">
        <v>51</v>
      </c>
      <c r="G20" s="22"/>
      <c r="H20" s="23">
        <v>0.025</v>
      </c>
      <c r="I20" s="39">
        <v>0.6</v>
      </c>
      <c r="J20" s="11" t="s">
        <v>52</v>
      </c>
      <c r="K20" s="11">
        <v>1.5</v>
      </c>
    </row>
    <row r="21" spans="1:11" s="1" customFormat="1" ht="58.5" customHeight="1">
      <c r="A21" s="15"/>
      <c r="B21" s="24"/>
      <c r="C21" s="25"/>
      <c r="D21" s="20" t="s">
        <v>53</v>
      </c>
      <c r="E21" s="11" t="s">
        <v>54</v>
      </c>
      <c r="F21" s="21" t="s">
        <v>55</v>
      </c>
      <c r="G21" s="22"/>
      <c r="H21" s="23">
        <v>0.025</v>
      </c>
      <c r="I21" s="39">
        <v>1</v>
      </c>
      <c r="J21" s="11" t="s">
        <v>56</v>
      </c>
      <c r="K21" s="11">
        <v>2.5</v>
      </c>
    </row>
    <row r="22" spans="1:11" s="1" customFormat="1" ht="58.5" customHeight="1">
      <c r="A22" s="15"/>
      <c r="B22" s="27"/>
      <c r="C22" s="28"/>
      <c r="D22" s="26"/>
      <c r="E22" s="11" t="s">
        <v>57</v>
      </c>
      <c r="F22" s="21" t="s">
        <v>58</v>
      </c>
      <c r="G22" s="22"/>
      <c r="H22" s="23">
        <v>0.025</v>
      </c>
      <c r="I22" s="39">
        <v>1</v>
      </c>
      <c r="J22" s="11" t="s">
        <v>59</v>
      </c>
      <c r="K22" s="11">
        <v>2.5</v>
      </c>
    </row>
    <row r="23" spans="1:11" s="1" customFormat="1" ht="58.5" customHeight="1">
      <c r="A23" s="15"/>
      <c r="B23" s="18" t="s">
        <v>60</v>
      </c>
      <c r="C23" s="19"/>
      <c r="D23" s="20" t="s">
        <v>61</v>
      </c>
      <c r="E23" s="11" t="s">
        <v>62</v>
      </c>
      <c r="F23" s="21" t="s">
        <v>63</v>
      </c>
      <c r="G23" s="22"/>
      <c r="H23" s="23">
        <v>0.025</v>
      </c>
      <c r="I23" s="40">
        <v>1</v>
      </c>
      <c r="J23" s="11" t="s">
        <v>64</v>
      </c>
      <c r="K23" s="11">
        <v>2.5</v>
      </c>
    </row>
    <row r="24" spans="1:11" s="1" customFormat="1" ht="58.5" customHeight="1">
      <c r="A24" s="15"/>
      <c r="B24" s="24"/>
      <c r="C24" s="25"/>
      <c r="D24" s="29"/>
      <c r="E24" s="11" t="s">
        <v>65</v>
      </c>
      <c r="F24" s="21" t="s">
        <v>66</v>
      </c>
      <c r="G24" s="22"/>
      <c r="H24" s="23">
        <v>0.05</v>
      </c>
      <c r="I24" s="40">
        <v>1</v>
      </c>
      <c r="J24" s="41" t="s">
        <v>67</v>
      </c>
      <c r="K24" s="42">
        <v>5</v>
      </c>
    </row>
    <row r="25" spans="1:11" s="1" customFormat="1" ht="58.5" customHeight="1">
      <c r="A25" s="15"/>
      <c r="B25" s="24"/>
      <c r="C25" s="25"/>
      <c r="D25" s="29"/>
      <c r="E25" s="11" t="s">
        <v>68</v>
      </c>
      <c r="F25" s="21" t="s">
        <v>66</v>
      </c>
      <c r="G25" s="22"/>
      <c r="H25" s="23">
        <v>0.05</v>
      </c>
      <c r="I25" s="40">
        <f>H10/G10</f>
        <v>0.35151</v>
      </c>
      <c r="J25" s="41" t="s">
        <v>67</v>
      </c>
      <c r="K25" s="42">
        <f>I25/0.95*5</f>
        <v>1.8500526315789472</v>
      </c>
    </row>
    <row r="26" spans="1:11" s="1" customFormat="1" ht="58.5" customHeight="1">
      <c r="A26" s="15"/>
      <c r="B26" s="24"/>
      <c r="C26" s="25"/>
      <c r="D26" s="26"/>
      <c r="E26" s="11" t="s">
        <v>69</v>
      </c>
      <c r="F26" s="21" t="s">
        <v>70</v>
      </c>
      <c r="G26" s="22"/>
      <c r="H26" s="23">
        <v>0.025</v>
      </c>
      <c r="I26" s="40">
        <v>1</v>
      </c>
      <c r="J26" s="11" t="s">
        <v>71</v>
      </c>
      <c r="K26" s="11">
        <v>2.5</v>
      </c>
    </row>
    <row r="27" spans="1:11" s="1" customFormat="1" ht="123.75" customHeight="1">
      <c r="A27" s="15"/>
      <c r="B27" s="24"/>
      <c r="C27" s="25"/>
      <c r="D27" s="20" t="s">
        <v>72</v>
      </c>
      <c r="E27" s="11" t="s">
        <v>73</v>
      </c>
      <c r="F27" s="21" t="s">
        <v>74</v>
      </c>
      <c r="G27" s="22"/>
      <c r="H27" s="23">
        <v>0.025</v>
      </c>
      <c r="I27" s="40">
        <v>1</v>
      </c>
      <c r="J27" s="11" t="s">
        <v>75</v>
      </c>
      <c r="K27" s="11">
        <v>2.5</v>
      </c>
    </row>
    <row r="28" spans="1:11" s="1" customFormat="1" ht="58.5" customHeight="1">
      <c r="A28" s="15"/>
      <c r="B28" s="27"/>
      <c r="C28" s="28"/>
      <c r="D28" s="26"/>
      <c r="E28" s="11" t="s">
        <v>76</v>
      </c>
      <c r="F28" s="21" t="s">
        <v>77</v>
      </c>
      <c r="G28" s="22"/>
      <c r="H28" s="23">
        <v>0.025</v>
      </c>
      <c r="I28" s="40">
        <v>1</v>
      </c>
      <c r="J28" s="11" t="s">
        <v>78</v>
      </c>
      <c r="K28" s="11">
        <v>2.5</v>
      </c>
    </row>
    <row r="29" spans="1:11" s="1" customFormat="1" ht="66.75" customHeight="1">
      <c r="A29" s="15"/>
      <c r="B29" s="6" t="s">
        <v>79</v>
      </c>
      <c r="C29" s="6"/>
      <c r="D29" s="11" t="s">
        <v>80</v>
      </c>
      <c r="E29" s="11" t="s">
        <v>81</v>
      </c>
      <c r="F29" s="30" t="s">
        <v>82</v>
      </c>
      <c r="G29" s="30"/>
      <c r="H29" s="23">
        <v>0.05</v>
      </c>
      <c r="I29" s="39">
        <v>0.4</v>
      </c>
      <c r="J29" s="41" t="s">
        <v>83</v>
      </c>
      <c r="K29" s="42">
        <f>I29*5</f>
        <v>2</v>
      </c>
    </row>
    <row r="30" spans="1:12" s="1" customFormat="1" ht="51.75" customHeight="1">
      <c r="A30" s="15"/>
      <c r="B30" s="6"/>
      <c r="C30" s="6"/>
      <c r="D30" s="31" t="s">
        <v>84</v>
      </c>
      <c r="E30" s="11" t="s">
        <v>85</v>
      </c>
      <c r="F30" s="30" t="s">
        <v>86</v>
      </c>
      <c r="G30" s="30"/>
      <c r="H30" s="23">
        <v>0.05</v>
      </c>
      <c r="I30" s="40">
        <v>1</v>
      </c>
      <c r="J30" s="41" t="s">
        <v>87</v>
      </c>
      <c r="K30" s="42">
        <v>5</v>
      </c>
      <c r="L30" s="37"/>
    </row>
    <row r="31" spans="1:12" s="1" customFormat="1" ht="78.75" customHeight="1">
      <c r="A31" s="15"/>
      <c r="B31" s="6"/>
      <c r="C31" s="6"/>
      <c r="D31" s="32"/>
      <c r="E31" s="11" t="s">
        <v>88</v>
      </c>
      <c r="F31" s="21" t="s">
        <v>89</v>
      </c>
      <c r="G31" s="22"/>
      <c r="H31" s="23">
        <v>0.05</v>
      </c>
      <c r="I31" s="40">
        <v>1</v>
      </c>
      <c r="J31" s="41" t="s">
        <v>90</v>
      </c>
      <c r="K31" s="42">
        <v>5</v>
      </c>
      <c r="L31" s="37"/>
    </row>
    <row r="32" spans="1:12" s="1" customFormat="1" ht="78.75" customHeight="1">
      <c r="A32" s="15"/>
      <c r="B32" s="6"/>
      <c r="C32" s="6"/>
      <c r="D32" s="32"/>
      <c r="E32" s="11" t="s">
        <v>91</v>
      </c>
      <c r="F32" s="21" t="s">
        <v>92</v>
      </c>
      <c r="G32" s="22"/>
      <c r="H32" s="23">
        <v>0.05</v>
      </c>
      <c r="I32" s="40">
        <v>1</v>
      </c>
      <c r="J32" s="41" t="s">
        <v>93</v>
      </c>
      <c r="K32" s="42">
        <v>5</v>
      </c>
      <c r="L32" s="37"/>
    </row>
    <row r="33" spans="1:12" s="1" customFormat="1" ht="49.5" customHeight="1">
      <c r="A33" s="15"/>
      <c r="B33" s="6"/>
      <c r="C33" s="6"/>
      <c r="D33" s="32"/>
      <c r="E33" s="11" t="s">
        <v>94</v>
      </c>
      <c r="F33" s="21" t="s">
        <v>95</v>
      </c>
      <c r="G33" s="22"/>
      <c r="H33" s="23">
        <v>0.05</v>
      </c>
      <c r="I33" s="40">
        <v>1</v>
      </c>
      <c r="J33" s="41" t="s">
        <v>96</v>
      </c>
      <c r="K33" s="42">
        <v>5</v>
      </c>
      <c r="L33" s="37"/>
    </row>
    <row r="34" spans="1:12" s="1" customFormat="1" ht="100.5" customHeight="1">
      <c r="A34" s="15"/>
      <c r="B34" s="6"/>
      <c r="C34" s="6"/>
      <c r="D34" s="31" t="s">
        <v>97</v>
      </c>
      <c r="E34" s="11" t="s">
        <v>98</v>
      </c>
      <c r="F34" s="21" t="s">
        <v>99</v>
      </c>
      <c r="G34" s="22"/>
      <c r="H34" s="23">
        <v>0.05</v>
      </c>
      <c r="I34" s="40">
        <v>0.89</v>
      </c>
      <c r="J34" s="41" t="s">
        <v>100</v>
      </c>
      <c r="K34" s="42">
        <v>4</v>
      </c>
      <c r="L34" s="43"/>
    </row>
    <row r="35" spans="1:12" s="1" customFormat="1" ht="64.5" customHeight="1">
      <c r="A35" s="15"/>
      <c r="B35" s="6"/>
      <c r="C35" s="6"/>
      <c r="D35" s="33"/>
      <c r="E35" s="11" t="s">
        <v>101</v>
      </c>
      <c r="F35" s="21" t="s">
        <v>102</v>
      </c>
      <c r="G35" s="22"/>
      <c r="H35" s="23">
        <v>0.05</v>
      </c>
      <c r="I35" s="40">
        <v>1</v>
      </c>
      <c r="J35" s="41" t="s">
        <v>103</v>
      </c>
      <c r="K35" s="42">
        <v>5</v>
      </c>
      <c r="L35" s="37"/>
    </row>
    <row r="36" spans="1:11" s="1" customFormat="1" ht="135.75" customHeight="1">
      <c r="A36" s="15"/>
      <c r="B36" s="24" t="s">
        <v>104</v>
      </c>
      <c r="C36" s="25"/>
      <c r="D36" s="32" t="s">
        <v>105</v>
      </c>
      <c r="E36" s="11" t="s">
        <v>106</v>
      </c>
      <c r="F36" s="21" t="s">
        <v>107</v>
      </c>
      <c r="G36" s="22"/>
      <c r="H36" s="23">
        <v>0.05</v>
      </c>
      <c r="I36" s="40">
        <v>1</v>
      </c>
      <c r="J36" s="41" t="s">
        <v>108</v>
      </c>
      <c r="K36" s="42">
        <v>4</v>
      </c>
    </row>
    <row r="37" spans="1:11" s="1" customFormat="1" ht="70.5" customHeight="1">
      <c r="A37" s="15"/>
      <c r="B37" s="24"/>
      <c r="C37" s="25"/>
      <c r="D37" s="33"/>
      <c r="E37" s="11" t="s">
        <v>109</v>
      </c>
      <c r="F37" s="30" t="s">
        <v>110</v>
      </c>
      <c r="G37" s="30"/>
      <c r="H37" s="23">
        <v>0.05</v>
      </c>
      <c r="I37" s="40">
        <v>1</v>
      </c>
      <c r="J37" s="41" t="s">
        <v>111</v>
      </c>
      <c r="K37" s="42">
        <v>5</v>
      </c>
    </row>
    <row r="38" spans="1:12" s="2" customFormat="1" ht="91.5" customHeight="1">
      <c r="A38" s="15"/>
      <c r="B38" s="24"/>
      <c r="C38" s="25"/>
      <c r="D38" s="31" t="s">
        <v>112</v>
      </c>
      <c r="E38" s="11" t="s">
        <v>113</v>
      </c>
      <c r="F38" s="30" t="s">
        <v>114</v>
      </c>
      <c r="G38" s="30"/>
      <c r="H38" s="23">
        <v>0.05</v>
      </c>
      <c r="I38" s="40">
        <v>1</v>
      </c>
      <c r="J38" s="41" t="s">
        <v>115</v>
      </c>
      <c r="K38" s="42">
        <v>4</v>
      </c>
      <c r="L38" s="44"/>
    </row>
    <row r="39" spans="1:11" s="2" customFormat="1" ht="33.75" customHeight="1">
      <c r="A39" s="15"/>
      <c r="B39" s="24"/>
      <c r="C39" s="25"/>
      <c r="D39" s="32"/>
      <c r="E39" s="11" t="s">
        <v>116</v>
      </c>
      <c r="F39" s="30" t="s">
        <v>117</v>
      </c>
      <c r="G39" s="30"/>
      <c r="H39" s="23">
        <v>0.05</v>
      </c>
      <c r="I39" s="40">
        <v>1</v>
      </c>
      <c r="J39" s="41" t="s">
        <v>118</v>
      </c>
      <c r="K39" s="42">
        <v>5</v>
      </c>
    </row>
    <row r="40" spans="1:11" s="1" customFormat="1" ht="43.5" customHeight="1">
      <c r="A40" s="15"/>
      <c r="B40" s="24"/>
      <c r="C40" s="25"/>
      <c r="D40" s="30" t="s">
        <v>119</v>
      </c>
      <c r="E40" s="11" t="s">
        <v>120</v>
      </c>
      <c r="F40" s="21" t="s">
        <v>121</v>
      </c>
      <c r="G40" s="22"/>
      <c r="H40" s="23">
        <v>0.1</v>
      </c>
      <c r="I40" s="40">
        <v>1</v>
      </c>
      <c r="J40" s="41" t="s">
        <v>122</v>
      </c>
      <c r="K40" s="42">
        <v>10</v>
      </c>
    </row>
    <row r="41" spans="1:12" s="1" customFormat="1" ht="39" customHeight="1">
      <c r="A41" s="34" t="s">
        <v>123</v>
      </c>
      <c r="B41" s="5" t="s">
        <v>124</v>
      </c>
      <c r="C41" s="5"/>
      <c r="D41" s="35">
        <f>SUM(K17:K40)</f>
        <v>88.85005263157895</v>
      </c>
      <c r="E41" s="17" t="s">
        <v>125</v>
      </c>
      <c r="F41" s="17" t="s">
        <v>126</v>
      </c>
      <c r="G41" s="17"/>
      <c r="H41" s="17"/>
      <c r="I41" s="17"/>
      <c r="J41" s="17"/>
      <c r="K41" s="17"/>
      <c r="L41" s="37"/>
    </row>
  </sheetData>
  <sheetProtection/>
  <mergeCells count="85">
    <mergeCell ref="A2:K2"/>
    <mergeCell ref="A3:K3"/>
    <mergeCell ref="B4:D4"/>
    <mergeCell ref="E4:F4"/>
    <mergeCell ref="G4:H4"/>
    <mergeCell ref="I4:K4"/>
    <mergeCell ref="C5:D5"/>
    <mergeCell ref="E5:F5"/>
    <mergeCell ref="H5:I5"/>
    <mergeCell ref="J5:K5"/>
    <mergeCell ref="C6:D6"/>
    <mergeCell ref="E6:F6"/>
    <mergeCell ref="H6:I6"/>
    <mergeCell ref="J6:K6"/>
    <mergeCell ref="C7:D7"/>
    <mergeCell ref="E7:F7"/>
    <mergeCell ref="H7:I7"/>
    <mergeCell ref="J7:K7"/>
    <mergeCell ref="C8:D8"/>
    <mergeCell ref="E8:F8"/>
    <mergeCell ref="H8:I8"/>
    <mergeCell ref="J8:K8"/>
    <mergeCell ref="C9:D9"/>
    <mergeCell ref="E9:F9"/>
    <mergeCell ref="H9:I9"/>
    <mergeCell ref="J9:K9"/>
    <mergeCell ref="C10:D10"/>
    <mergeCell ref="E10:F10"/>
    <mergeCell ref="H10:I10"/>
    <mergeCell ref="J10:K10"/>
    <mergeCell ref="B11:D11"/>
    <mergeCell ref="E11:F11"/>
    <mergeCell ref="H11:I11"/>
    <mergeCell ref="J11:K11"/>
    <mergeCell ref="B12:G12"/>
    <mergeCell ref="H12:K12"/>
    <mergeCell ref="B13:G13"/>
    <mergeCell ref="H13:K13"/>
    <mergeCell ref="B14:G14"/>
    <mergeCell ref="H14:K14"/>
    <mergeCell ref="B15:G15"/>
    <mergeCell ref="H15:K15"/>
    <mergeCell ref="B16:C16"/>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B41:C41"/>
    <mergeCell ref="F41:K41"/>
    <mergeCell ref="A4:A15"/>
    <mergeCell ref="A16:A40"/>
    <mergeCell ref="D17:D18"/>
    <mergeCell ref="D19:D20"/>
    <mergeCell ref="D21:D22"/>
    <mergeCell ref="D23:D26"/>
    <mergeCell ref="D27:D28"/>
    <mergeCell ref="D30:D33"/>
    <mergeCell ref="D34:D35"/>
    <mergeCell ref="D36:D37"/>
    <mergeCell ref="D38:D39"/>
    <mergeCell ref="B17:C22"/>
    <mergeCell ref="B23:C28"/>
    <mergeCell ref="B29:C35"/>
    <mergeCell ref="B36:C40"/>
  </mergeCells>
  <printOptions/>
  <pageMargins left="0.75" right="0.75" top="1" bottom="1" header="0.51" footer="0.5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codeName="Sheet2"/>
  <dimension ref="C9:G19"/>
  <sheetViews>
    <sheetView zoomScaleSheetLayoutView="100" workbookViewId="0" topLeftCell="A1">
      <selection activeCell="G14" sqref="G14"/>
    </sheetView>
  </sheetViews>
  <sheetFormatPr defaultColWidth="9.00390625" defaultRowHeight="14.25"/>
  <cols>
    <col min="4" max="4" width="11.125" style="0" customWidth="1"/>
    <col min="6" max="6" width="12.625" style="0" bestFit="1" customWidth="1"/>
    <col min="7" max="7" width="40.125" style="0" customWidth="1"/>
  </cols>
  <sheetData>
    <row r="9" spans="3:7" ht="14.25">
      <c r="C9" t="s">
        <v>127</v>
      </c>
      <c r="D9">
        <v>57749180</v>
      </c>
      <c r="E9" t="s">
        <v>128</v>
      </c>
      <c r="F9">
        <f aca="true" t="shared" si="0" ref="F9:F14">D9/5</f>
        <v>11549836</v>
      </c>
      <c r="G9" t="s">
        <v>129</v>
      </c>
    </row>
    <row r="10" spans="3:7" ht="14.25">
      <c r="C10" t="s">
        <v>130</v>
      </c>
      <c r="D10">
        <v>274240349.04</v>
      </c>
      <c r="F10">
        <f t="shared" si="0"/>
        <v>54848069.808000006</v>
      </c>
      <c r="G10" t="s">
        <v>129</v>
      </c>
    </row>
    <row r="11" spans="3:7" ht="14.25">
      <c r="C11" t="s">
        <v>131</v>
      </c>
      <c r="D11">
        <v>84858167.5</v>
      </c>
      <c r="F11">
        <f t="shared" si="0"/>
        <v>16971633.5</v>
      </c>
      <c r="G11" t="s">
        <v>129</v>
      </c>
    </row>
    <row r="12" spans="3:7" ht="14.25">
      <c r="C12" t="s">
        <v>132</v>
      </c>
      <c r="D12">
        <v>36550116</v>
      </c>
      <c r="F12">
        <f t="shared" si="0"/>
        <v>7310023.2</v>
      </c>
      <c r="G12" t="s">
        <v>133</v>
      </c>
    </row>
    <row r="13" spans="3:7" ht="14.25">
      <c r="C13" t="s">
        <v>134</v>
      </c>
      <c r="D13">
        <v>53421166</v>
      </c>
      <c r="F13">
        <f t="shared" si="0"/>
        <v>10684233.2</v>
      </c>
      <c r="G13" t="s">
        <v>133</v>
      </c>
    </row>
    <row r="14" spans="3:7" ht="14.25">
      <c r="C14" t="s">
        <v>135</v>
      </c>
      <c r="D14">
        <v>215948346.3</v>
      </c>
      <c r="F14">
        <f t="shared" si="0"/>
        <v>43189669.260000005</v>
      </c>
      <c r="G14" t="s">
        <v>136</v>
      </c>
    </row>
    <row r="15" ht="14.25">
      <c r="F15">
        <f>SUM(F9:F14)</f>
        <v>144553464.968</v>
      </c>
    </row>
    <row r="19" ht="14.25">
      <c r="G19">
        <f>41.22/47.5</f>
        <v>0.8677894736842106</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TEAMLEAD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福建省财政厅</dc:creator>
  <cp:keywords/>
  <dc:description/>
  <cp:lastModifiedBy>lian</cp:lastModifiedBy>
  <cp:lastPrinted>2020-03-31T01:18:08Z</cp:lastPrinted>
  <dcterms:created xsi:type="dcterms:W3CDTF">2004-07-21T00:29:16Z</dcterms:created>
  <dcterms:modified xsi:type="dcterms:W3CDTF">2020-11-02T09:24:20Z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ies>
</file>