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3040" windowHeight="9444"/>
  </bookViews>
  <sheets>
    <sheet name=" 晋安区2022年民办养老服务机构申请补助资金一览表" sheetId="5" r:id="rId1"/>
    <sheet name="一次性开办补助" sheetId="1" r:id="rId2"/>
    <sheet name="床位运营及星级补贴" sheetId="2" r:id="rId3"/>
    <sheet name="责任保险保费补助" sheetId="3" r:id="rId4"/>
  </sheets>
  <calcPr calcId="124519"/>
</workbook>
</file>

<file path=xl/calcChain.xml><?xml version="1.0" encoding="utf-8"?>
<calcChain xmlns="http://schemas.openxmlformats.org/spreadsheetml/2006/main">
  <c r="F7" i="5"/>
  <c r="E7"/>
  <c r="L10" i="1"/>
  <c r="D7" i="5"/>
  <c r="C5"/>
  <c r="C6"/>
  <c r="C4"/>
  <c r="E9" i="3"/>
  <c r="K10" i="1"/>
  <c r="J7"/>
  <c r="J8"/>
  <c r="J9"/>
  <c r="J6"/>
  <c r="F6" i="3"/>
  <c r="F7"/>
  <c r="F8"/>
  <c r="F9"/>
  <c r="F10"/>
  <c r="F11"/>
  <c r="F5"/>
  <c r="H6"/>
  <c r="H7"/>
  <c r="H8"/>
  <c r="H9"/>
  <c r="H10"/>
  <c r="H11"/>
  <c r="H12" s="1"/>
  <c r="H5"/>
  <c r="G6"/>
  <c r="G7"/>
  <c r="G12" s="1"/>
  <c r="G8"/>
  <c r="G9"/>
  <c r="G10"/>
  <c r="G11"/>
  <c r="G5"/>
  <c r="D12"/>
  <c r="E8"/>
  <c r="C12"/>
  <c r="E6"/>
  <c r="E7"/>
  <c r="E10"/>
  <c r="E11"/>
  <c r="E12" s="1"/>
  <c r="E5"/>
  <c r="J10" i="1" l="1"/>
  <c r="C7" i="5"/>
  <c r="F12" i="3"/>
</calcChain>
</file>

<file path=xl/sharedStrings.xml><?xml version="1.0" encoding="utf-8"?>
<sst xmlns="http://schemas.openxmlformats.org/spreadsheetml/2006/main" count="113" uniqueCount="90">
  <si>
    <t>序号</t>
  </si>
  <si>
    <t>机构名称</t>
  </si>
  <si>
    <t>核定床位数（张）</t>
  </si>
  <si>
    <t>用房情况（自建/租赁）</t>
  </si>
  <si>
    <t>民非证书取得时间</t>
  </si>
  <si>
    <t>许可证取得时间（或备案时间）</t>
  </si>
  <si>
    <t>一次性开办补助申领情况</t>
  </si>
  <si>
    <t>是否享受过开办补助</t>
  </si>
  <si>
    <t>已享受过补助年数</t>
  </si>
  <si>
    <t>申报年份</t>
  </si>
  <si>
    <t>福州市西园老年公寓</t>
  </si>
  <si>
    <t>自建</t>
  </si>
  <si>
    <t>是</t>
  </si>
  <si>
    <t>福州市晋安区康瑞老年公寓</t>
  </si>
  <si>
    <t>租赁</t>
  </si>
  <si>
    <t>合计</t>
  </si>
  <si>
    <t>福州市晋安区家百龄养老院</t>
    <phoneticPr fontId="4" type="noConversion"/>
  </si>
  <si>
    <t>福州市晋安区长青颐养园</t>
    <phoneticPr fontId="4" type="noConversion"/>
  </si>
  <si>
    <t>2021.11.05</t>
    <phoneticPr fontId="4" type="noConversion"/>
  </si>
  <si>
    <t>2021.11.24</t>
    <phoneticPr fontId="4" type="noConversion"/>
  </si>
  <si>
    <t>租赁</t>
    <phoneticPr fontId="4" type="noConversion"/>
  </si>
  <si>
    <t>自建</t>
    <phoneticPr fontId="4" type="noConversion"/>
  </si>
  <si>
    <t>养老服务机构</t>
  </si>
  <si>
    <t>年平均入住床位数</t>
  </si>
  <si>
    <t>申请补助金额（万元）</t>
  </si>
  <si>
    <t>备注</t>
  </si>
  <si>
    <t>非护理型</t>
  </si>
  <si>
    <t>护理型</t>
  </si>
  <si>
    <t>福州市晋安区康瑞老年公寓</t>
    <phoneticPr fontId="10" type="noConversion"/>
  </si>
  <si>
    <t>福州市晋安区长青颐养园</t>
    <phoneticPr fontId="10" type="noConversion"/>
  </si>
  <si>
    <t>福州市晋安区家百龄养老院</t>
    <phoneticPr fontId="10" type="noConversion"/>
  </si>
  <si>
    <t>保险期限</t>
    <phoneticPr fontId="6" type="noConversion"/>
  </si>
  <si>
    <t>福州市西园老年公寓</t>
    <phoneticPr fontId="10" type="noConversion"/>
  </si>
  <si>
    <t>福州市西园老年公寓</t>
    <phoneticPr fontId="6" type="noConversion"/>
  </si>
  <si>
    <t>福州市晋安区红星老年公寓</t>
    <phoneticPr fontId="10" type="noConversion"/>
  </si>
  <si>
    <t>实际投保老人数
（满一年）</t>
    <phoneticPr fontId="6" type="noConversion"/>
  </si>
  <si>
    <t>合计</t>
    <phoneticPr fontId="6" type="noConversion"/>
  </si>
  <si>
    <t>区补助金额</t>
    <phoneticPr fontId="6" type="noConversion"/>
  </si>
  <si>
    <t>市补助金额</t>
    <phoneticPr fontId="6" type="noConversion"/>
  </si>
  <si>
    <t>补助金额</t>
    <phoneticPr fontId="6" type="noConversion"/>
  </si>
  <si>
    <t>福州市晋安区长青颐养园</t>
    <phoneticPr fontId="10" type="noConversion"/>
  </si>
  <si>
    <t>福州市晋安区仁爱老年公寓</t>
    <phoneticPr fontId="10" type="noConversion"/>
  </si>
  <si>
    <t>第五年</t>
    <phoneticPr fontId="4" type="noConversion"/>
  </si>
  <si>
    <t>第二年</t>
    <phoneticPr fontId="4" type="noConversion"/>
  </si>
  <si>
    <t>第四年</t>
    <phoneticPr fontId="4" type="noConversion"/>
  </si>
  <si>
    <t>2021.1.21</t>
    <phoneticPr fontId="4" type="noConversion"/>
  </si>
  <si>
    <t>2021.2.9</t>
    <phoneticPr fontId="4" type="noConversion"/>
  </si>
  <si>
    <t>合计</t>
    <phoneticPr fontId="4" type="noConversion"/>
  </si>
  <si>
    <t>市承担金额</t>
    <phoneticPr fontId="4" type="noConversion"/>
  </si>
  <si>
    <t>补助金额（分五年拨付）</t>
    <phoneticPr fontId="4" type="noConversion"/>
  </si>
  <si>
    <t>区承担金额</t>
    <phoneticPr fontId="4" type="noConversion"/>
  </si>
  <si>
    <t>2022.10.01-2023.09.30</t>
    <phoneticPr fontId="6" type="noConversion"/>
  </si>
  <si>
    <t>2022.06.02-2023.06.01</t>
    <phoneticPr fontId="6" type="noConversion"/>
  </si>
  <si>
    <t>2022.12.16-2023.12.15</t>
    <phoneticPr fontId="6" type="noConversion"/>
  </si>
  <si>
    <t>2022.10.13-2023.10.12</t>
    <phoneticPr fontId="6" type="noConversion"/>
  </si>
  <si>
    <r>
      <t>2</t>
    </r>
    <r>
      <rPr>
        <sz val="10"/>
        <rFont val="宋体"/>
        <family val="3"/>
        <charset val="134"/>
      </rPr>
      <t>022.06.02-2023.06.1</t>
    </r>
    <phoneticPr fontId="6" type="noConversion"/>
  </si>
  <si>
    <r>
      <t>2</t>
    </r>
    <r>
      <rPr>
        <sz val="10"/>
        <rFont val="宋体"/>
        <family val="3"/>
        <charset val="134"/>
      </rPr>
      <t>021.12.31-2022.12.30</t>
    </r>
    <phoneticPr fontId="6" type="noConversion"/>
  </si>
  <si>
    <t>2021.12.31-2022.12.30</t>
    <phoneticPr fontId="6" type="noConversion"/>
  </si>
  <si>
    <t>2022年3月21日被评为五星级</t>
    <phoneticPr fontId="4" type="noConversion"/>
  </si>
  <si>
    <t>福州市晋安区华煦养老院</t>
    <phoneticPr fontId="10" type="noConversion"/>
  </si>
  <si>
    <t>福州晋安区静安老年公寓</t>
    <phoneticPr fontId="10" type="noConversion"/>
  </si>
  <si>
    <r>
      <t xml:space="preserve">         晋安区申请2022年民办养老服务机构市级一次性开办补助资金一览表    </t>
    </r>
    <r>
      <rPr>
        <b/>
        <sz val="9"/>
        <color theme="1"/>
        <rFont val="宋体"/>
        <family val="3"/>
        <charset val="134"/>
        <scheme val="major"/>
      </rPr>
      <t>单位：万元</t>
    </r>
    <phoneticPr fontId="4" type="noConversion"/>
  </si>
  <si>
    <t>2019年12月18日被评为五星级</t>
    <phoneticPr fontId="4" type="noConversion"/>
  </si>
  <si>
    <t>共计184.77万元</t>
    <phoneticPr fontId="6" type="noConversion"/>
  </si>
  <si>
    <t>省补助金额</t>
    <phoneticPr fontId="6" type="noConversion"/>
  </si>
  <si>
    <t>市补助金额</t>
    <phoneticPr fontId="6" type="noConversion"/>
  </si>
  <si>
    <t>区补助金额</t>
    <phoneticPr fontId="6" type="noConversion"/>
  </si>
  <si>
    <t>非护理型</t>
    <phoneticPr fontId="6" type="noConversion"/>
  </si>
  <si>
    <t>护理型</t>
    <phoneticPr fontId="6" type="noConversion"/>
  </si>
  <si>
    <t>星级补贴</t>
    <phoneticPr fontId="6" type="noConversion"/>
  </si>
  <si>
    <t>补助类型</t>
    <phoneticPr fontId="4" type="noConversion"/>
  </si>
  <si>
    <t>省补助金额</t>
    <phoneticPr fontId="4" type="noConversion"/>
  </si>
  <si>
    <t>市补助金额</t>
    <phoneticPr fontId="4" type="noConversion"/>
  </si>
  <si>
    <t>区补助金额</t>
    <phoneticPr fontId="4" type="noConversion"/>
  </si>
  <si>
    <t>备注</t>
    <phoneticPr fontId="4" type="noConversion"/>
  </si>
  <si>
    <t>一次性开办补助</t>
    <phoneticPr fontId="4" type="noConversion"/>
  </si>
  <si>
    <t>床位运营补助</t>
    <phoneticPr fontId="4" type="noConversion"/>
  </si>
  <si>
    <t>责任保险补助</t>
    <phoneticPr fontId="4" type="noConversion"/>
  </si>
  <si>
    <t>保费金额</t>
    <phoneticPr fontId="6" type="noConversion"/>
  </si>
  <si>
    <t>附件2：</t>
    <phoneticPr fontId="4" type="noConversion"/>
  </si>
  <si>
    <t>附件1：</t>
    <phoneticPr fontId="4" type="noConversion"/>
  </si>
  <si>
    <r>
      <t>附件:</t>
    </r>
    <r>
      <rPr>
        <sz val="11"/>
        <color theme="1"/>
        <rFont val="宋体"/>
        <family val="3"/>
        <charset val="134"/>
        <scheme val="minor"/>
      </rPr>
      <t>3</t>
    </r>
    <r>
      <rPr>
        <sz val="11"/>
        <color theme="1"/>
        <rFont val="宋体"/>
        <family val="3"/>
        <charset val="134"/>
        <scheme val="minor"/>
      </rPr>
      <t>：</t>
    </r>
    <phoneticPr fontId="6" type="noConversion"/>
  </si>
  <si>
    <t>附件4：</t>
    <phoneticPr fontId="6" type="noConversion"/>
  </si>
  <si>
    <r>
      <t xml:space="preserve">         晋安区2022年民办养老服务机构申请补助资金一览表    </t>
    </r>
    <r>
      <rPr>
        <b/>
        <sz val="9"/>
        <color theme="1"/>
        <rFont val="宋体"/>
        <family val="3"/>
        <charset val="134"/>
        <scheme val="major"/>
      </rPr>
      <t>单位：万元</t>
    </r>
    <phoneticPr fontId="4" type="noConversion"/>
  </si>
  <si>
    <t>2018.9.25</t>
    <phoneticPr fontId="4" type="noConversion"/>
  </si>
  <si>
    <t>2018.9.14</t>
    <phoneticPr fontId="4" type="noConversion"/>
  </si>
  <si>
    <t>2019.6.3</t>
    <phoneticPr fontId="4" type="noConversion"/>
  </si>
  <si>
    <t>2019.8.28</t>
    <phoneticPr fontId="4" type="noConversion"/>
  </si>
  <si>
    <r>
      <t xml:space="preserve">           晋安区申请2022年养老机构市级责任保险保费补助资金一览表         </t>
    </r>
    <r>
      <rPr>
        <b/>
        <sz val="10"/>
        <color theme="1"/>
        <rFont val="宋体"/>
        <family val="3"/>
        <charset val="134"/>
        <scheme val="major"/>
      </rPr>
      <t>单位：元</t>
    </r>
    <phoneticPr fontId="6" type="noConversion"/>
  </si>
  <si>
    <r>
      <t xml:space="preserve">             晋安区申请2022年民办养老服务机构市级床位运营及星级运营补助资金一览表             </t>
    </r>
    <r>
      <rPr>
        <sz val="12"/>
        <color theme="1"/>
        <rFont val="宋体"/>
        <family val="3"/>
        <charset val="134"/>
        <scheme val="major"/>
      </rPr>
      <t>单位：万元</t>
    </r>
    <phoneticPr fontId="4" type="noConversion"/>
  </si>
</sst>
</file>

<file path=xl/styles.xml><?xml version="1.0" encoding="utf-8"?>
<styleSheet xmlns="http://schemas.openxmlformats.org/spreadsheetml/2006/main">
  <numFmts count="1">
    <numFmt numFmtId="176" formatCode="0.00_);[Red]\(0.00\)"/>
  </numFmts>
  <fonts count="23">
    <font>
      <sz val="11"/>
      <color theme="1"/>
      <name val="宋体"/>
      <charset val="134"/>
      <scheme val="minor"/>
    </font>
    <font>
      <b/>
      <sz val="16"/>
      <color theme="1"/>
      <name val="宋体"/>
      <family val="3"/>
      <charset val="134"/>
      <scheme val="major"/>
    </font>
    <font>
      <b/>
      <sz val="11"/>
      <color theme="1"/>
      <name val="宋体"/>
      <family val="3"/>
      <charset val="134"/>
      <scheme val="minor"/>
    </font>
    <font>
      <b/>
      <sz val="9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0"/>
      <name val="宋体"/>
      <family val="3"/>
      <charset val="134"/>
    </font>
    <font>
      <sz val="12"/>
      <name val="宋体"/>
      <family val="3"/>
      <charset val="134"/>
      <scheme val="minor"/>
    </font>
    <font>
      <sz val="9"/>
      <name val="微软雅黑"/>
      <family val="2"/>
      <charset val="134"/>
    </font>
    <font>
      <sz val="12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1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b/>
      <sz val="9"/>
      <color theme="1"/>
      <name val="宋体"/>
      <family val="3"/>
      <charset val="134"/>
      <scheme val="major"/>
    </font>
    <font>
      <b/>
      <sz val="10"/>
      <color theme="1"/>
      <name val="宋体"/>
      <family val="3"/>
      <charset val="134"/>
      <scheme val="major"/>
    </font>
    <font>
      <sz val="12"/>
      <color theme="1"/>
      <name val="宋体"/>
      <family val="3"/>
      <charset val="134"/>
      <scheme val="minor"/>
    </font>
    <font>
      <b/>
      <sz val="12"/>
      <color indexed="8"/>
      <name val="宋体"/>
      <family val="3"/>
      <charset val="134"/>
    </font>
    <font>
      <b/>
      <sz val="12"/>
      <color theme="1"/>
      <name val="宋体"/>
      <family val="3"/>
      <charset val="134"/>
      <scheme val="minor"/>
    </font>
    <font>
      <b/>
      <sz val="12"/>
      <name val="宋体"/>
      <family val="3"/>
      <charset val="134"/>
    </font>
    <font>
      <sz val="12"/>
      <color theme="1"/>
      <name val="宋体"/>
      <family val="3"/>
      <charset val="134"/>
      <scheme val="major"/>
    </font>
    <font>
      <sz val="12"/>
      <color indexed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7" fillId="0" borderId="0">
      <alignment vertical="center"/>
    </xf>
  </cellStyleXfs>
  <cellXfs count="62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13" fillId="0" borderId="0" xfId="0" applyFont="1" applyFill="1">
      <alignment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>
      <alignment vertical="center"/>
    </xf>
    <xf numFmtId="0" fontId="8" fillId="0" borderId="3" xfId="1" applyFont="1" applyFill="1" applyBorder="1" applyAlignment="1">
      <alignment horizontal="center" vertical="center" wrapText="1"/>
    </xf>
    <xf numFmtId="0" fontId="14" fillId="0" borderId="3" xfId="1" applyFont="1" applyFill="1" applyBorder="1" applyAlignment="1">
      <alignment horizontal="center" vertical="center" wrapText="1"/>
    </xf>
    <xf numFmtId="0" fontId="9" fillId="0" borderId="3" xfId="1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9" fillId="0" borderId="8" xfId="0" applyFont="1" applyBorder="1" applyAlignment="1">
      <alignment horizontal="center" vertical="center"/>
    </xf>
    <xf numFmtId="176" fontId="11" fillId="0" borderId="3" xfId="1" applyNumberFormat="1" applyFont="1" applyFill="1" applyBorder="1" applyAlignment="1">
      <alignment horizontal="center" vertical="center"/>
    </xf>
    <xf numFmtId="0" fontId="7" fillId="0" borderId="3" xfId="1" applyFont="1" applyFill="1" applyBorder="1" applyAlignment="1">
      <alignment horizontal="center" vertical="center"/>
    </xf>
    <xf numFmtId="0" fontId="11" fillId="0" borderId="3" xfId="1" applyFont="1" applyFill="1" applyBorder="1" applyAlignment="1">
      <alignment horizontal="center" vertical="center" wrapText="1"/>
    </xf>
    <xf numFmtId="0" fontId="17" fillId="0" borderId="3" xfId="0" applyFont="1" applyFill="1" applyBorder="1">
      <alignment vertical="center"/>
    </xf>
    <xf numFmtId="0" fontId="17" fillId="0" borderId="8" xfId="0" applyFont="1" applyFill="1" applyBorder="1">
      <alignment vertical="center"/>
    </xf>
    <xf numFmtId="176" fontId="18" fillId="0" borderId="8" xfId="1" applyNumberFormat="1" applyFont="1" applyFill="1" applyBorder="1" applyAlignment="1">
      <alignment horizontal="center" vertical="center"/>
    </xf>
    <xf numFmtId="0" fontId="20" fillId="0" borderId="3" xfId="1" applyFont="1" applyFill="1" applyBorder="1" applyAlignment="1">
      <alignment horizontal="center" vertical="center" wrapText="1"/>
    </xf>
    <xf numFmtId="0" fontId="11" fillId="0" borderId="8" xfId="1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49" fontId="17" fillId="0" borderId="8" xfId="0" applyNumberFormat="1" applyFont="1" applyFill="1" applyBorder="1" applyAlignment="1">
      <alignment horizontal="center" vertical="center" wrapText="1"/>
    </xf>
    <xf numFmtId="0" fontId="22" fillId="0" borderId="3" xfId="1" applyFont="1" applyFill="1" applyBorder="1" applyAlignment="1">
      <alignment horizontal="center" vertical="center"/>
    </xf>
    <xf numFmtId="0" fontId="18" fillId="0" borderId="3" xfId="1" applyFont="1" applyFill="1" applyBorder="1" applyAlignment="1">
      <alignment horizontal="center" vertical="center"/>
    </xf>
    <xf numFmtId="0" fontId="20" fillId="0" borderId="8" xfId="1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3" xfId="0" applyNumberFormat="1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176" fontId="17" fillId="0" borderId="3" xfId="0" applyNumberFormat="1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left" vertical="center" wrapText="1"/>
    </xf>
    <xf numFmtId="0" fontId="0" fillId="0" borderId="0" xfId="0" applyFill="1" applyAlignment="1">
      <alignment horizontal="left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8" fillId="0" borderId="8" xfId="1" applyFont="1" applyFill="1" applyBorder="1" applyAlignment="1">
      <alignment horizontal="center" vertical="center"/>
    </xf>
    <xf numFmtId="176" fontId="18" fillId="0" borderId="8" xfId="1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20" fillId="0" borderId="3" xfId="1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12" fillId="0" borderId="3" xfId="1" applyFont="1" applyFill="1" applyBorder="1" applyAlignment="1">
      <alignment horizontal="center" vertical="center"/>
    </xf>
    <xf numFmtId="0" fontId="20" fillId="0" borderId="8" xfId="1" applyFont="1" applyBorder="1" applyAlignment="1">
      <alignment horizontal="center" vertical="center" wrapText="1"/>
    </xf>
  </cellXfs>
  <cellStyles count="2">
    <cellStyle name="Excel Built-in Normal" xfId="1"/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7"/>
  <sheetViews>
    <sheetView tabSelected="1" topLeftCell="A7" workbookViewId="0">
      <selection activeCell="A9" sqref="A9:XFD19"/>
    </sheetView>
  </sheetViews>
  <sheetFormatPr defaultColWidth="9" defaultRowHeight="14.4"/>
  <cols>
    <col min="1" max="1" width="7.88671875" style="6" customWidth="1"/>
    <col min="2" max="2" width="28" style="6" customWidth="1"/>
    <col min="3" max="7" width="19.33203125" style="6" customWidth="1"/>
    <col min="8" max="16384" width="9" style="7"/>
  </cols>
  <sheetData>
    <row r="1" spans="1:7" ht="28.8" customHeight="1">
      <c r="A1" s="39" t="s">
        <v>80</v>
      </c>
      <c r="B1" s="39"/>
    </row>
    <row r="2" spans="1:7" ht="43.8" customHeight="1">
      <c r="A2" s="37" t="s">
        <v>83</v>
      </c>
      <c r="B2" s="37"/>
      <c r="C2" s="37"/>
      <c r="D2" s="37"/>
      <c r="E2" s="37"/>
      <c r="F2" s="37"/>
      <c r="G2" s="37"/>
    </row>
    <row r="3" spans="1:7" ht="72" customHeight="1">
      <c r="A3" s="25" t="s">
        <v>0</v>
      </c>
      <c r="B3" s="25" t="s">
        <v>70</v>
      </c>
      <c r="C3" s="25" t="s">
        <v>47</v>
      </c>
      <c r="D3" s="25" t="s">
        <v>71</v>
      </c>
      <c r="E3" s="25" t="s">
        <v>72</v>
      </c>
      <c r="F3" s="25" t="s">
        <v>73</v>
      </c>
      <c r="G3" s="25" t="s">
        <v>74</v>
      </c>
    </row>
    <row r="4" spans="1:7" ht="72" customHeight="1">
      <c r="A4" s="26">
        <v>1</v>
      </c>
      <c r="B4" s="26" t="s">
        <v>75</v>
      </c>
      <c r="C4" s="26">
        <f>D4+E4+F4</f>
        <v>290.66000000000003</v>
      </c>
      <c r="D4" s="26">
        <v>0</v>
      </c>
      <c r="E4" s="35">
        <v>145.33000000000001</v>
      </c>
      <c r="F4" s="35">
        <v>145.33000000000001</v>
      </c>
      <c r="G4" s="27"/>
    </row>
    <row r="5" spans="1:7" ht="72" customHeight="1">
      <c r="A5" s="26">
        <v>2</v>
      </c>
      <c r="B5" s="26" t="s">
        <v>76</v>
      </c>
      <c r="C5" s="26">
        <f t="shared" ref="C5:C6" si="0">D5+E5+F5</f>
        <v>184.77</v>
      </c>
      <c r="D5" s="26">
        <v>79.709999999999994</v>
      </c>
      <c r="E5" s="33">
        <v>52.53</v>
      </c>
      <c r="F5" s="33">
        <v>52.53</v>
      </c>
      <c r="G5" s="27"/>
    </row>
    <row r="6" spans="1:7" ht="72" customHeight="1">
      <c r="A6" s="26">
        <v>3</v>
      </c>
      <c r="B6" s="26" t="s">
        <v>77</v>
      </c>
      <c r="C6" s="26">
        <f t="shared" si="0"/>
        <v>8.8079999999999998</v>
      </c>
      <c r="D6" s="26">
        <v>0</v>
      </c>
      <c r="E6" s="33">
        <v>4.4039999999999999</v>
      </c>
      <c r="F6" s="33">
        <v>4.4039999999999999</v>
      </c>
      <c r="G6" s="27"/>
    </row>
    <row r="7" spans="1:7" ht="72" customHeight="1">
      <c r="A7" s="38" t="s">
        <v>47</v>
      </c>
      <c r="B7" s="38"/>
      <c r="C7" s="34">
        <f>SUM(C4:C6)</f>
        <v>484.23800000000006</v>
      </c>
      <c r="D7" s="34">
        <f>SUM(D4:D6)</f>
        <v>79.709999999999994</v>
      </c>
      <c r="E7" s="34">
        <f>SUM(E4:E6)</f>
        <v>202.26400000000001</v>
      </c>
      <c r="F7" s="34">
        <f>SUM(F4:F6)</f>
        <v>202.26400000000001</v>
      </c>
      <c r="G7" s="32"/>
    </row>
  </sheetData>
  <mergeCells count="3">
    <mergeCell ref="A2:G2"/>
    <mergeCell ref="A7:B7"/>
    <mergeCell ref="A1:B1"/>
  </mergeCells>
  <phoneticPr fontId="4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L10"/>
  <sheetViews>
    <sheetView workbookViewId="0">
      <selection activeCell="I18" sqref="I18"/>
    </sheetView>
  </sheetViews>
  <sheetFormatPr defaultColWidth="9" defaultRowHeight="14.4"/>
  <cols>
    <col min="1" max="1" width="5.6640625" style="6" customWidth="1"/>
    <col min="2" max="2" width="27.88671875" style="6" customWidth="1"/>
    <col min="3" max="3" width="11.44140625" style="6" customWidth="1"/>
    <col min="4" max="4" width="11.109375" style="6" customWidth="1"/>
    <col min="5" max="5" width="14.44140625" style="6" customWidth="1"/>
    <col min="6" max="6" width="15" style="6" customWidth="1"/>
    <col min="7" max="9" width="8.88671875" style="6"/>
    <col min="10" max="10" width="9" style="6"/>
    <col min="11" max="11" width="9.109375" style="6" customWidth="1"/>
    <col min="12" max="12" width="9" style="6" customWidth="1"/>
    <col min="13" max="16384" width="9" style="7"/>
  </cols>
  <sheetData>
    <row r="2" spans="1:12" ht="24" customHeight="1">
      <c r="A2" s="39" t="s">
        <v>79</v>
      </c>
      <c r="B2" s="40"/>
    </row>
    <row r="3" spans="1:12" ht="43.8" customHeight="1">
      <c r="A3" s="37" t="s">
        <v>61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</row>
    <row r="4" spans="1:12" ht="36" customHeight="1">
      <c r="A4" s="45" t="s">
        <v>0</v>
      </c>
      <c r="B4" s="45" t="s">
        <v>1</v>
      </c>
      <c r="C4" s="45" t="s">
        <v>2</v>
      </c>
      <c r="D4" s="45" t="s">
        <v>3</v>
      </c>
      <c r="E4" s="45" t="s">
        <v>4</v>
      </c>
      <c r="F4" s="45" t="s">
        <v>5</v>
      </c>
      <c r="G4" s="41" t="s">
        <v>6</v>
      </c>
      <c r="H4" s="41"/>
      <c r="I4" s="41"/>
      <c r="J4" s="47" t="s">
        <v>49</v>
      </c>
      <c r="K4" s="48"/>
      <c r="L4" s="49"/>
    </row>
    <row r="5" spans="1:12" ht="38.4" customHeight="1">
      <c r="A5" s="46"/>
      <c r="B5" s="46"/>
      <c r="C5" s="46"/>
      <c r="D5" s="46"/>
      <c r="E5" s="46"/>
      <c r="F5" s="46"/>
      <c r="G5" s="2" t="s">
        <v>7</v>
      </c>
      <c r="H5" s="2" t="s">
        <v>8</v>
      </c>
      <c r="I5" s="2" t="s">
        <v>9</v>
      </c>
      <c r="J5" s="14" t="s">
        <v>47</v>
      </c>
      <c r="K5" s="14" t="s">
        <v>48</v>
      </c>
      <c r="L5" s="14" t="s">
        <v>50</v>
      </c>
    </row>
    <row r="6" spans="1:12" ht="58.8" customHeight="1">
      <c r="A6" s="12">
        <v>1</v>
      </c>
      <c r="B6" s="12" t="s">
        <v>10</v>
      </c>
      <c r="C6" s="12">
        <v>411</v>
      </c>
      <c r="D6" s="12" t="s">
        <v>11</v>
      </c>
      <c r="E6" s="36" t="s">
        <v>84</v>
      </c>
      <c r="F6" s="36" t="s">
        <v>85</v>
      </c>
      <c r="G6" s="12" t="s">
        <v>12</v>
      </c>
      <c r="H6" s="12">
        <v>4</v>
      </c>
      <c r="I6" s="12" t="s">
        <v>42</v>
      </c>
      <c r="J6" s="12">
        <f>K6+L6</f>
        <v>123.3</v>
      </c>
      <c r="K6" s="12">
        <v>61.65</v>
      </c>
      <c r="L6" s="11">
        <v>61.65</v>
      </c>
    </row>
    <row r="7" spans="1:12" ht="58.8" customHeight="1">
      <c r="A7" s="12">
        <v>2</v>
      </c>
      <c r="B7" s="12" t="s">
        <v>13</v>
      </c>
      <c r="C7" s="12">
        <v>117</v>
      </c>
      <c r="D7" s="12" t="s">
        <v>14</v>
      </c>
      <c r="E7" s="36" t="s">
        <v>86</v>
      </c>
      <c r="F7" s="36" t="s">
        <v>87</v>
      </c>
      <c r="G7" s="12" t="s">
        <v>12</v>
      </c>
      <c r="H7" s="12">
        <v>3</v>
      </c>
      <c r="I7" s="12" t="s">
        <v>44</v>
      </c>
      <c r="J7" s="12">
        <f>K7+L7</f>
        <v>16.38</v>
      </c>
      <c r="K7" s="12">
        <v>8.19</v>
      </c>
      <c r="L7" s="11">
        <v>8.19</v>
      </c>
    </row>
    <row r="8" spans="1:12" ht="58.8" customHeight="1">
      <c r="A8" s="12">
        <v>3</v>
      </c>
      <c r="B8" s="12" t="s">
        <v>17</v>
      </c>
      <c r="C8" s="12">
        <v>430</v>
      </c>
      <c r="D8" s="12" t="s">
        <v>21</v>
      </c>
      <c r="E8" s="36" t="s">
        <v>45</v>
      </c>
      <c r="F8" s="36" t="s">
        <v>46</v>
      </c>
      <c r="G8" s="12" t="s">
        <v>12</v>
      </c>
      <c r="H8" s="12">
        <v>1</v>
      </c>
      <c r="I8" s="12" t="s">
        <v>43</v>
      </c>
      <c r="J8" s="12">
        <f>K8+L8</f>
        <v>129</v>
      </c>
      <c r="K8" s="12">
        <v>64.5</v>
      </c>
      <c r="L8" s="11">
        <v>64.5</v>
      </c>
    </row>
    <row r="9" spans="1:12" ht="58.8" customHeight="1">
      <c r="A9" s="12">
        <v>4</v>
      </c>
      <c r="B9" s="12" t="s">
        <v>16</v>
      </c>
      <c r="C9" s="12">
        <v>157</v>
      </c>
      <c r="D9" s="12" t="s">
        <v>20</v>
      </c>
      <c r="E9" s="36" t="s">
        <v>18</v>
      </c>
      <c r="F9" s="36" t="s">
        <v>19</v>
      </c>
      <c r="G9" s="12" t="s">
        <v>12</v>
      </c>
      <c r="H9" s="12">
        <v>1</v>
      </c>
      <c r="I9" s="12" t="s">
        <v>43</v>
      </c>
      <c r="J9" s="12">
        <f>K9+L9</f>
        <v>21.98</v>
      </c>
      <c r="K9" s="12">
        <v>10.99</v>
      </c>
      <c r="L9" s="11">
        <v>10.99</v>
      </c>
    </row>
    <row r="10" spans="1:12" ht="58.8" customHeight="1">
      <c r="A10" s="42" t="s">
        <v>15</v>
      </c>
      <c r="B10" s="43"/>
      <c r="C10" s="43"/>
      <c r="D10" s="43"/>
      <c r="E10" s="43"/>
      <c r="F10" s="43"/>
      <c r="G10" s="43"/>
      <c r="H10" s="43"/>
      <c r="I10" s="44"/>
      <c r="J10" s="13">
        <f>K10+L10</f>
        <v>290.66000000000003</v>
      </c>
      <c r="K10" s="13">
        <f>SUM(K6:K9)</f>
        <v>145.33000000000001</v>
      </c>
      <c r="L10" s="13">
        <f>SUM(L6:L9)</f>
        <v>145.33000000000001</v>
      </c>
    </row>
  </sheetData>
  <mergeCells count="11">
    <mergeCell ref="A2:B2"/>
    <mergeCell ref="A3:L3"/>
    <mergeCell ref="G4:I4"/>
    <mergeCell ref="A10:I10"/>
    <mergeCell ref="A4:A5"/>
    <mergeCell ref="B4:B5"/>
    <mergeCell ref="C4:C5"/>
    <mergeCell ref="D4:D5"/>
    <mergeCell ref="E4:E5"/>
    <mergeCell ref="F4:F5"/>
    <mergeCell ref="J4:L4"/>
  </mergeCells>
  <phoneticPr fontId="4" type="noConversion"/>
  <pageMargins left="0.48" right="0.45" top="0.74803149606299202" bottom="0.74803149606299202" header="0.31496062992126" footer="0.31496062992126"/>
  <pageSetup paperSize="9" orientation="landscape" horizontalDpi="2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O14"/>
  <sheetViews>
    <sheetView workbookViewId="0">
      <selection activeCell="L4" sqref="L4:N4"/>
    </sheetView>
  </sheetViews>
  <sheetFormatPr defaultColWidth="9" defaultRowHeight="14.4"/>
  <cols>
    <col min="1" max="1" width="6" style="6" customWidth="1"/>
    <col min="2" max="2" width="31.109375" style="6" customWidth="1"/>
    <col min="3" max="5" width="10.6640625" style="6" customWidth="1"/>
    <col min="6" max="14" width="10.6640625" style="7" customWidth="1"/>
    <col min="15" max="15" width="18.21875" style="7" customWidth="1"/>
    <col min="16" max="16384" width="9" style="7"/>
  </cols>
  <sheetData>
    <row r="1" spans="1:15" ht="23.4" customHeight="1">
      <c r="A1" s="39" t="s">
        <v>81</v>
      </c>
      <c r="B1" s="40"/>
    </row>
    <row r="2" spans="1:15" ht="43.8" customHeight="1">
      <c r="A2" s="55" t="s">
        <v>89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</row>
    <row r="3" spans="1:15" ht="46.2" customHeight="1">
      <c r="A3" s="56" t="s">
        <v>0</v>
      </c>
      <c r="B3" s="56" t="s">
        <v>22</v>
      </c>
      <c r="C3" s="56" t="s">
        <v>23</v>
      </c>
      <c r="D3" s="56"/>
      <c r="E3" s="56"/>
      <c r="F3" s="56" t="s">
        <v>24</v>
      </c>
      <c r="G3" s="56"/>
      <c r="H3" s="56"/>
      <c r="I3" s="56"/>
      <c r="J3" s="56"/>
      <c r="K3" s="56"/>
      <c r="L3" s="56"/>
      <c r="M3" s="56"/>
      <c r="N3" s="56"/>
      <c r="O3" s="56" t="s">
        <v>25</v>
      </c>
    </row>
    <row r="4" spans="1:15" ht="46.2" customHeight="1">
      <c r="A4" s="56"/>
      <c r="B4" s="56"/>
      <c r="C4" s="56" t="s">
        <v>15</v>
      </c>
      <c r="D4" s="56" t="s">
        <v>26</v>
      </c>
      <c r="E4" s="56" t="s">
        <v>27</v>
      </c>
      <c r="F4" s="56" t="s">
        <v>15</v>
      </c>
      <c r="G4" s="56" t="s">
        <v>64</v>
      </c>
      <c r="H4" s="56"/>
      <c r="I4" s="56" t="s">
        <v>65</v>
      </c>
      <c r="J4" s="56"/>
      <c r="K4" s="56"/>
      <c r="L4" s="56" t="s">
        <v>66</v>
      </c>
      <c r="M4" s="56"/>
      <c r="N4" s="56"/>
      <c r="O4" s="56"/>
    </row>
    <row r="5" spans="1:15" ht="46.2" customHeight="1">
      <c r="A5" s="56"/>
      <c r="B5" s="56"/>
      <c r="C5" s="56"/>
      <c r="D5" s="56"/>
      <c r="E5" s="56"/>
      <c r="F5" s="56"/>
      <c r="G5" s="23" t="s">
        <v>67</v>
      </c>
      <c r="H5" s="23" t="s">
        <v>68</v>
      </c>
      <c r="I5" s="23" t="s">
        <v>67</v>
      </c>
      <c r="J5" s="23" t="s">
        <v>68</v>
      </c>
      <c r="K5" s="23" t="s">
        <v>69</v>
      </c>
      <c r="L5" s="23" t="s">
        <v>67</v>
      </c>
      <c r="M5" s="23" t="s">
        <v>68</v>
      </c>
      <c r="N5" s="23" t="s">
        <v>69</v>
      </c>
      <c r="O5" s="56"/>
    </row>
    <row r="6" spans="1:15" ht="46.2" customHeight="1">
      <c r="A6" s="19">
        <v>1</v>
      </c>
      <c r="B6" s="9" t="s">
        <v>32</v>
      </c>
      <c r="C6" s="17">
        <v>301.20999999999998</v>
      </c>
      <c r="D6" s="17">
        <v>301.20999999999998</v>
      </c>
      <c r="E6" s="17">
        <v>0</v>
      </c>
      <c r="F6" s="17">
        <v>72.28</v>
      </c>
      <c r="G6" s="17">
        <v>30.12</v>
      </c>
      <c r="H6" s="17">
        <v>0</v>
      </c>
      <c r="I6" s="17">
        <v>18.07</v>
      </c>
      <c r="J6" s="17">
        <v>0</v>
      </c>
      <c r="K6" s="17">
        <v>3.01</v>
      </c>
      <c r="L6" s="17">
        <v>18.07</v>
      </c>
      <c r="M6" s="17">
        <v>0</v>
      </c>
      <c r="N6" s="17">
        <v>3.01</v>
      </c>
      <c r="O6" s="19" t="s">
        <v>62</v>
      </c>
    </row>
    <row r="7" spans="1:15" ht="46.2" customHeight="1">
      <c r="A7" s="19">
        <v>2</v>
      </c>
      <c r="B7" s="10" t="s">
        <v>59</v>
      </c>
      <c r="C7" s="17">
        <v>123.12</v>
      </c>
      <c r="D7" s="17">
        <v>65.84</v>
      </c>
      <c r="E7" s="17">
        <v>57.28</v>
      </c>
      <c r="F7" s="17">
        <v>32.97</v>
      </c>
      <c r="G7" s="17">
        <v>6.58</v>
      </c>
      <c r="H7" s="17">
        <v>6.8735999999999997</v>
      </c>
      <c r="I7" s="17">
        <v>3.95</v>
      </c>
      <c r="J7" s="17">
        <v>4.58</v>
      </c>
      <c r="K7" s="17">
        <v>1.23</v>
      </c>
      <c r="L7" s="17">
        <v>3.95</v>
      </c>
      <c r="M7" s="17">
        <v>4.58</v>
      </c>
      <c r="N7" s="17">
        <v>1.23</v>
      </c>
      <c r="O7" s="19" t="s">
        <v>58</v>
      </c>
    </row>
    <row r="8" spans="1:15" ht="46.2" customHeight="1">
      <c r="A8" s="19">
        <v>3</v>
      </c>
      <c r="B8" s="4" t="s">
        <v>34</v>
      </c>
      <c r="C8" s="17">
        <v>105.54</v>
      </c>
      <c r="D8" s="17">
        <v>105.54</v>
      </c>
      <c r="E8" s="17">
        <v>0</v>
      </c>
      <c r="F8" s="17">
        <v>23.21</v>
      </c>
      <c r="G8" s="17">
        <v>10.55</v>
      </c>
      <c r="H8" s="17">
        <v>0</v>
      </c>
      <c r="I8" s="17">
        <v>6.33</v>
      </c>
      <c r="J8" s="17">
        <v>0</v>
      </c>
      <c r="K8" s="17">
        <v>0</v>
      </c>
      <c r="L8" s="17">
        <v>6.33</v>
      </c>
      <c r="M8" s="17">
        <v>0</v>
      </c>
      <c r="N8" s="17">
        <v>0</v>
      </c>
      <c r="O8" s="19"/>
    </row>
    <row r="9" spans="1:15" ht="46.2" customHeight="1">
      <c r="A9" s="19">
        <v>4</v>
      </c>
      <c r="B9" s="4" t="s">
        <v>60</v>
      </c>
      <c r="C9" s="17">
        <v>80.34</v>
      </c>
      <c r="D9" s="17">
        <v>80.34</v>
      </c>
      <c r="E9" s="17">
        <v>0</v>
      </c>
      <c r="F9" s="17">
        <v>17.670000000000002</v>
      </c>
      <c r="G9" s="17">
        <v>8.0299999999999994</v>
      </c>
      <c r="H9" s="17">
        <v>0</v>
      </c>
      <c r="I9" s="17">
        <v>4.82</v>
      </c>
      <c r="J9" s="17">
        <v>0</v>
      </c>
      <c r="K9" s="17">
        <v>0</v>
      </c>
      <c r="L9" s="17">
        <v>4.82</v>
      </c>
      <c r="M9" s="17">
        <v>0</v>
      </c>
      <c r="N9" s="17">
        <v>0</v>
      </c>
      <c r="O9" s="19"/>
    </row>
    <row r="10" spans="1:15" ht="46.2" customHeight="1">
      <c r="A10" s="19">
        <v>5</v>
      </c>
      <c r="B10" s="4" t="s">
        <v>28</v>
      </c>
      <c r="C10" s="17">
        <v>58</v>
      </c>
      <c r="D10" s="17">
        <v>58</v>
      </c>
      <c r="E10" s="17">
        <v>0</v>
      </c>
      <c r="F10" s="17">
        <v>12.76</v>
      </c>
      <c r="G10" s="17">
        <v>5.8</v>
      </c>
      <c r="H10" s="17">
        <v>0</v>
      </c>
      <c r="I10" s="17">
        <v>3.48</v>
      </c>
      <c r="J10" s="17">
        <v>0</v>
      </c>
      <c r="K10" s="17">
        <v>0</v>
      </c>
      <c r="L10" s="17">
        <v>3.48</v>
      </c>
      <c r="M10" s="17">
        <v>0</v>
      </c>
      <c r="N10" s="17">
        <v>0</v>
      </c>
      <c r="O10" s="19"/>
    </row>
    <row r="11" spans="1:15" ht="46.2" customHeight="1">
      <c r="A11" s="19">
        <v>6</v>
      </c>
      <c r="B11" s="4" t="s">
        <v>29</v>
      </c>
      <c r="C11" s="17">
        <v>113.08</v>
      </c>
      <c r="D11" s="17">
        <v>113.08</v>
      </c>
      <c r="E11" s="17">
        <v>0</v>
      </c>
      <c r="F11" s="17">
        <v>24.86</v>
      </c>
      <c r="G11" s="17">
        <v>11.3</v>
      </c>
      <c r="H11" s="17">
        <v>0</v>
      </c>
      <c r="I11" s="17">
        <v>6.78</v>
      </c>
      <c r="J11" s="17">
        <v>0</v>
      </c>
      <c r="K11" s="17">
        <v>0</v>
      </c>
      <c r="L11" s="17">
        <v>6.78</v>
      </c>
      <c r="M11" s="17">
        <v>0</v>
      </c>
      <c r="N11" s="17">
        <v>0</v>
      </c>
      <c r="O11" s="20"/>
    </row>
    <row r="12" spans="1:15" ht="46.2" customHeight="1">
      <c r="A12" s="24">
        <v>7</v>
      </c>
      <c r="B12" s="16" t="s">
        <v>41</v>
      </c>
      <c r="C12" s="17">
        <v>4.62</v>
      </c>
      <c r="D12" s="17">
        <v>4.62</v>
      </c>
      <c r="E12" s="17">
        <v>0</v>
      </c>
      <c r="F12" s="17">
        <v>1.02</v>
      </c>
      <c r="G12" s="17">
        <v>0.46</v>
      </c>
      <c r="H12" s="17">
        <v>0</v>
      </c>
      <c r="I12" s="17">
        <v>0.28000000000000003</v>
      </c>
      <c r="J12" s="17">
        <v>0</v>
      </c>
      <c r="K12" s="17">
        <v>0</v>
      </c>
      <c r="L12" s="17">
        <v>0.28000000000000003</v>
      </c>
      <c r="M12" s="17">
        <v>0</v>
      </c>
      <c r="N12" s="17">
        <v>0</v>
      </c>
      <c r="O12" s="21"/>
    </row>
    <row r="13" spans="1:15" ht="46.2" customHeight="1">
      <c r="A13" s="53" t="s">
        <v>15</v>
      </c>
      <c r="B13" s="53"/>
      <c r="C13" s="54">
        <v>785.91000000000008</v>
      </c>
      <c r="D13" s="54">
        <v>728.63</v>
      </c>
      <c r="E13" s="54">
        <v>57.28</v>
      </c>
      <c r="F13" s="54">
        <v>184.77</v>
      </c>
      <c r="G13" s="22">
        <v>72.84</v>
      </c>
      <c r="H13" s="22">
        <v>6.87</v>
      </c>
      <c r="I13" s="22">
        <v>43.71</v>
      </c>
      <c r="J13" s="22">
        <v>4.58</v>
      </c>
      <c r="K13" s="22">
        <v>4.24</v>
      </c>
      <c r="L13" s="22">
        <v>43.71</v>
      </c>
      <c r="M13" s="22">
        <v>4.58</v>
      </c>
      <c r="N13" s="22">
        <v>4.24</v>
      </c>
      <c r="O13" s="53" t="s">
        <v>63</v>
      </c>
    </row>
    <row r="14" spans="1:15" ht="46.2" customHeight="1">
      <c r="A14" s="53"/>
      <c r="B14" s="53"/>
      <c r="C14" s="54"/>
      <c r="D14" s="54"/>
      <c r="E14" s="54"/>
      <c r="F14" s="54"/>
      <c r="G14" s="50">
        <v>79.709999999999994</v>
      </c>
      <c r="H14" s="51"/>
      <c r="I14" s="50">
        <v>52.53</v>
      </c>
      <c r="J14" s="52"/>
      <c r="K14" s="51"/>
      <c r="L14" s="50">
        <v>52.53</v>
      </c>
      <c r="M14" s="52"/>
      <c r="N14" s="51"/>
      <c r="O14" s="53"/>
    </row>
  </sheetData>
  <mergeCells count="23">
    <mergeCell ref="A1:B1"/>
    <mergeCell ref="A2:O2"/>
    <mergeCell ref="A3:A5"/>
    <mergeCell ref="B3:B5"/>
    <mergeCell ref="C3:E3"/>
    <mergeCell ref="F3:N3"/>
    <mergeCell ref="O3:O5"/>
    <mergeCell ref="C4:C5"/>
    <mergeCell ref="D4:D5"/>
    <mergeCell ref="E4:E5"/>
    <mergeCell ref="F4:F5"/>
    <mergeCell ref="G4:H4"/>
    <mergeCell ref="I4:K4"/>
    <mergeCell ref="L4:N4"/>
    <mergeCell ref="G14:H14"/>
    <mergeCell ref="I14:K14"/>
    <mergeCell ref="L14:N14"/>
    <mergeCell ref="O13:O14"/>
    <mergeCell ref="A13:B14"/>
    <mergeCell ref="C13:C14"/>
    <mergeCell ref="D13:D14"/>
    <mergeCell ref="E13:E14"/>
    <mergeCell ref="F13:F14"/>
  </mergeCells>
  <phoneticPr fontId="6" type="noConversion"/>
  <pageMargins left="0.7" right="0.7" top="0.75" bottom="0.75" header="0.3" footer="0.3"/>
  <pageSetup paperSize="9" scale="73" orientation="landscape" horizontalDpi="2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H13"/>
  <sheetViews>
    <sheetView workbookViewId="0">
      <selection activeCell="A2" sqref="A2:H2"/>
    </sheetView>
  </sheetViews>
  <sheetFormatPr defaultColWidth="9" defaultRowHeight="14.4"/>
  <cols>
    <col min="1" max="1" width="6.109375" style="1" customWidth="1"/>
    <col min="2" max="2" width="30.21875" style="1" customWidth="1"/>
    <col min="3" max="3" width="18.33203125" style="1" customWidth="1"/>
    <col min="4" max="4" width="23.33203125" style="1" customWidth="1"/>
    <col min="5" max="8" width="13.6640625" style="3" customWidth="1"/>
  </cols>
  <sheetData>
    <row r="1" spans="1:8" ht="23.4" customHeight="1">
      <c r="A1" s="57" t="s">
        <v>82</v>
      </c>
      <c r="B1" s="58"/>
      <c r="C1" s="15"/>
    </row>
    <row r="2" spans="1:8" ht="43.8" customHeight="1">
      <c r="A2" s="59" t="s">
        <v>88</v>
      </c>
      <c r="B2" s="59"/>
      <c r="C2" s="59"/>
      <c r="D2" s="59"/>
      <c r="E2" s="59"/>
      <c r="F2" s="59"/>
      <c r="G2" s="59"/>
      <c r="H2" s="59"/>
    </row>
    <row r="3" spans="1:8" ht="28.8" customHeight="1">
      <c r="A3" s="61" t="s">
        <v>0</v>
      </c>
      <c r="B3" s="61" t="s">
        <v>22</v>
      </c>
      <c r="C3" s="61" t="s">
        <v>35</v>
      </c>
      <c r="D3" s="61" t="s">
        <v>31</v>
      </c>
      <c r="E3" s="61" t="s">
        <v>78</v>
      </c>
      <c r="F3" s="61" t="s">
        <v>39</v>
      </c>
      <c r="G3" s="61"/>
      <c r="H3" s="61"/>
    </row>
    <row r="4" spans="1:8" ht="28.8" customHeight="1">
      <c r="A4" s="61"/>
      <c r="B4" s="61"/>
      <c r="C4" s="61"/>
      <c r="D4" s="61"/>
      <c r="E4" s="61"/>
      <c r="F4" s="30" t="s">
        <v>36</v>
      </c>
      <c r="G4" s="30" t="s">
        <v>38</v>
      </c>
      <c r="H4" s="30" t="s">
        <v>37</v>
      </c>
    </row>
    <row r="5" spans="1:8" s="7" customFormat="1" ht="45.6" customHeight="1">
      <c r="A5" s="19">
        <v>1</v>
      </c>
      <c r="B5" s="9" t="s">
        <v>33</v>
      </c>
      <c r="C5" s="9">
        <v>241</v>
      </c>
      <c r="D5" s="8" t="s">
        <v>52</v>
      </c>
      <c r="E5" s="19">
        <f>C5*180</f>
        <v>43380</v>
      </c>
      <c r="F5" s="19">
        <f>C5*120</f>
        <v>28920</v>
      </c>
      <c r="G5" s="19">
        <f>C5*60</f>
        <v>14460</v>
      </c>
      <c r="H5" s="19">
        <f>C5*60</f>
        <v>14460</v>
      </c>
    </row>
    <row r="6" spans="1:8" s="5" customFormat="1" ht="45.6" customHeight="1">
      <c r="A6" s="19">
        <v>2</v>
      </c>
      <c r="B6" s="10" t="s">
        <v>59</v>
      </c>
      <c r="C6" s="10">
        <v>143</v>
      </c>
      <c r="D6" s="8" t="s">
        <v>57</v>
      </c>
      <c r="E6" s="19">
        <f t="shared" ref="E6:E11" si="0">C6*180</f>
        <v>25740</v>
      </c>
      <c r="F6" s="19">
        <f t="shared" ref="F6:F11" si="1">C6*120</f>
        <v>17160</v>
      </c>
      <c r="G6" s="19">
        <f t="shared" ref="G6:G11" si="2">C6*60</f>
        <v>8580</v>
      </c>
      <c r="H6" s="19">
        <f t="shared" ref="H6:H11" si="3">C6*60</f>
        <v>8580</v>
      </c>
    </row>
    <row r="7" spans="1:8" s="5" customFormat="1" ht="45.6" customHeight="1">
      <c r="A7" s="19">
        <v>3</v>
      </c>
      <c r="B7" s="10" t="s">
        <v>60</v>
      </c>
      <c r="C7" s="10">
        <v>77</v>
      </c>
      <c r="D7" s="8" t="s">
        <v>51</v>
      </c>
      <c r="E7" s="19">
        <f t="shared" si="0"/>
        <v>13860</v>
      </c>
      <c r="F7" s="19">
        <f t="shared" si="1"/>
        <v>9240</v>
      </c>
      <c r="G7" s="19">
        <f t="shared" si="2"/>
        <v>4620</v>
      </c>
      <c r="H7" s="19">
        <f t="shared" si="3"/>
        <v>4620</v>
      </c>
    </row>
    <row r="8" spans="1:8" s="5" customFormat="1" ht="45.6" customHeight="1">
      <c r="A8" s="19">
        <v>4</v>
      </c>
      <c r="B8" s="10" t="s">
        <v>28</v>
      </c>
      <c r="C8" s="10">
        <v>59</v>
      </c>
      <c r="D8" s="8" t="s">
        <v>53</v>
      </c>
      <c r="E8" s="19">
        <f>C8*260</f>
        <v>15340</v>
      </c>
      <c r="F8" s="19">
        <f t="shared" si="1"/>
        <v>7080</v>
      </c>
      <c r="G8" s="19">
        <f t="shared" si="2"/>
        <v>3540</v>
      </c>
      <c r="H8" s="19">
        <f t="shared" si="3"/>
        <v>3540</v>
      </c>
    </row>
    <row r="9" spans="1:8" s="5" customFormat="1" ht="45.6" customHeight="1">
      <c r="A9" s="19">
        <v>5</v>
      </c>
      <c r="B9" s="4" t="s">
        <v>30</v>
      </c>
      <c r="C9" s="4">
        <v>75</v>
      </c>
      <c r="D9" s="8" t="s">
        <v>54</v>
      </c>
      <c r="E9" s="19">
        <f>C9*180</f>
        <v>13500</v>
      </c>
      <c r="F9" s="19">
        <f t="shared" si="1"/>
        <v>9000</v>
      </c>
      <c r="G9" s="19">
        <f t="shared" si="2"/>
        <v>4500</v>
      </c>
      <c r="H9" s="19">
        <f t="shared" si="3"/>
        <v>4500</v>
      </c>
    </row>
    <row r="10" spans="1:8" s="5" customFormat="1" ht="45.6" customHeight="1">
      <c r="A10" s="19">
        <v>6</v>
      </c>
      <c r="B10" s="16" t="s">
        <v>40</v>
      </c>
      <c r="C10" s="4">
        <v>95</v>
      </c>
      <c r="D10" s="8" t="s">
        <v>55</v>
      </c>
      <c r="E10" s="19">
        <f t="shared" si="0"/>
        <v>17100</v>
      </c>
      <c r="F10" s="19">
        <f t="shared" si="1"/>
        <v>11400</v>
      </c>
      <c r="G10" s="19">
        <f t="shared" si="2"/>
        <v>5700</v>
      </c>
      <c r="H10" s="19">
        <f t="shared" si="3"/>
        <v>5700</v>
      </c>
    </row>
    <row r="11" spans="1:8" s="5" customFormat="1" ht="45.6" customHeight="1">
      <c r="A11" s="19">
        <v>7</v>
      </c>
      <c r="B11" s="16" t="s">
        <v>41</v>
      </c>
      <c r="C11" s="4">
        <v>44</v>
      </c>
      <c r="D11" s="8" t="s">
        <v>56</v>
      </c>
      <c r="E11" s="19">
        <f t="shared" si="0"/>
        <v>7920</v>
      </c>
      <c r="F11" s="19">
        <f t="shared" si="1"/>
        <v>5280</v>
      </c>
      <c r="G11" s="19">
        <f t="shared" si="2"/>
        <v>2640</v>
      </c>
      <c r="H11" s="19">
        <f t="shared" si="3"/>
        <v>2640</v>
      </c>
    </row>
    <row r="12" spans="1:8" s="7" customFormat="1" ht="45.6" customHeight="1">
      <c r="A12" s="60" t="s">
        <v>15</v>
      </c>
      <c r="B12" s="60"/>
      <c r="C12" s="28">
        <f>SUM(C5:C11)</f>
        <v>734</v>
      </c>
      <c r="D12" s="18">
        <f t="shared" ref="D12:H12" si="4">SUM(D5:D11)</f>
        <v>0</v>
      </c>
      <c r="E12" s="28">
        <f t="shared" si="4"/>
        <v>136840</v>
      </c>
      <c r="F12" s="29">
        <f t="shared" si="4"/>
        <v>88080</v>
      </c>
      <c r="G12" s="29">
        <f t="shared" si="4"/>
        <v>44040</v>
      </c>
      <c r="H12" s="29">
        <f t="shared" si="4"/>
        <v>44040</v>
      </c>
    </row>
    <row r="13" spans="1:8" ht="15.6">
      <c r="B13" s="31"/>
    </row>
  </sheetData>
  <mergeCells count="9">
    <mergeCell ref="A1:B1"/>
    <mergeCell ref="A2:H2"/>
    <mergeCell ref="A12:B12"/>
    <mergeCell ref="A3:A4"/>
    <mergeCell ref="B3:B4"/>
    <mergeCell ref="C3:C4"/>
    <mergeCell ref="D3:D4"/>
    <mergeCell ref="E3:E4"/>
    <mergeCell ref="F3:H3"/>
  </mergeCells>
  <phoneticPr fontId="6" type="noConversion"/>
  <pageMargins left="0.70866141732283472" right="0.70866141732283472" top="0.74803149606299213" bottom="0.74803149606299213" header="0.31496062992125984" footer="0.31496062992125984"/>
  <pageSetup paperSize="9" orientation="landscape" horizontalDpi="2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 晋安区2022年民办养老服务机构申请补助资金一览表</vt:lpstr>
      <vt:lpstr>一次性开办补助</vt:lpstr>
      <vt:lpstr>床位运营及星级补贴</vt:lpstr>
      <vt:lpstr>责任保险保费补助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微软用户</cp:lastModifiedBy>
  <cp:lastPrinted>2023-05-18T01:21:54Z</cp:lastPrinted>
  <dcterms:created xsi:type="dcterms:W3CDTF">2006-09-13T11:21:00Z</dcterms:created>
  <dcterms:modified xsi:type="dcterms:W3CDTF">2023-05-18T01:56:07Z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7A68D3099C0A47F4AE985558D0C00950</vt:lpwstr>
  </property>
  <property fmtid="{D5CDD505-2E9C-101B-9397-08002B2CF9AE}" pid="3" name="KSOProductBuildVer">
    <vt:lpwstr>2052-11.1.0.10938</vt:lpwstr>
  </property>
</Properties>
</file>