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375" tabRatio="897" firstSheet="2" activeTab="21"/>
  </bookViews>
  <sheets>
    <sheet name="封2" sheetId="1" r:id="rId1"/>
    <sheet name="附表1-1" sheetId="2" r:id="rId2"/>
    <sheet name="附表1-2" sheetId="3" r:id="rId3"/>
    <sheet name="附表1-3" sheetId="4" r:id="rId4"/>
    <sheet name="附表1-4" sheetId="5" r:id="rId5"/>
    <sheet name="附表1-5" sheetId="6" r:id="rId6"/>
    <sheet name="附表1-6" sheetId="7" r:id="rId7"/>
    <sheet name="附表1-7" sheetId="8" r:id="rId8"/>
    <sheet name="附表1-8" sheetId="9" r:id="rId9"/>
    <sheet name="附表1-9" sheetId="10" r:id="rId10"/>
    <sheet name="附表1-10" sheetId="11" r:id="rId11"/>
    <sheet name="附表1-11" sheetId="12" r:id="rId12"/>
    <sheet name="附表1-12" sheetId="13" r:id="rId13"/>
    <sheet name="附表1-13" sheetId="14" r:id="rId14"/>
    <sheet name="附表1-14" sheetId="15" r:id="rId15"/>
    <sheet name="附表1-15" sheetId="16" r:id="rId16"/>
    <sheet name="附表1-16" sheetId="17" r:id="rId17"/>
    <sheet name="附表1-18" sheetId="19" r:id="rId18"/>
    <sheet name="附表1-17" sheetId="18" r:id="rId19"/>
    <sheet name="附表1-19" sheetId="20" r:id="rId20"/>
    <sheet name="附表1-20" sheetId="21" r:id="rId21"/>
    <sheet name="附表1-21" sheetId="22" r:id="rId22"/>
  </sheets>
  <externalReferences>
    <externalReference r:id="rId23"/>
    <externalReference r:id="rId24"/>
  </externalReferences>
  <definedNames>
    <definedName name="_xlnm._FilterDatabase" localSheetId="6" hidden="1">'附表1-6'!$A$4:$G$81</definedName>
    <definedName name="_Order1" hidden="1">255</definedName>
    <definedName name="_Order2" hidden="1">255</definedName>
    <definedName name="Database" localSheetId="0">#REF!</definedName>
    <definedName name="Database">#REF!</definedName>
    <definedName name="database2">#REF!</definedName>
    <definedName name="database3">#REF!</definedName>
    <definedName name="gxxe2003">'[1]P1012001'!$A$6:$E$117</definedName>
    <definedName name="hhhh">#REF!</definedName>
    <definedName name="kkkk">#REF!</definedName>
    <definedName name="_xlnm.Print_Titles" localSheetId="1">'附表1-1'!$2:$5</definedName>
    <definedName name="_xlnm.Print_Titles" localSheetId="10">'附表1-10'!$1:$4</definedName>
    <definedName name="_xlnm.Print_Titles" localSheetId="11">'附表1-11'!$1:$4</definedName>
    <definedName name="_xlnm.Print_Titles" localSheetId="12">'附表1-12'!$1:$4</definedName>
    <definedName name="_xlnm.Print_Titles" localSheetId="13">'附表1-13'!$1:$4</definedName>
    <definedName name="_xlnm.Print_Titles" localSheetId="14">'附表1-14'!$1:$4</definedName>
    <definedName name="_xlnm.Print_Titles" localSheetId="15">'附表1-15'!$1:$4</definedName>
    <definedName name="_xlnm.Print_Titles" localSheetId="16">'附表1-16'!$1:$4</definedName>
    <definedName name="_xlnm.Print_Titles" localSheetId="18">'附表1-17'!$1:$4</definedName>
    <definedName name="_xlnm.Print_Titles" localSheetId="17">'附表1-18'!$1:$4</definedName>
    <definedName name="_xlnm.Print_Titles" localSheetId="19">'附表1-19'!$1:$4</definedName>
    <definedName name="_xlnm.Print_Titles" localSheetId="2">'附表1-2'!$1:$4</definedName>
    <definedName name="_xlnm.Print_Titles" localSheetId="20">'附表1-20'!$1:$4</definedName>
    <definedName name="_xlnm.Print_Titles" localSheetId="21">'附表1-21'!$1:$4</definedName>
    <definedName name="_xlnm.Print_Titles" localSheetId="3">'附表1-3'!$1:$4</definedName>
    <definedName name="_xlnm.Print_Titles" localSheetId="4">'附表1-4'!$1:$4</definedName>
    <definedName name="_xlnm.Print_Titles" localSheetId="5">'附表1-5'!$1:$4</definedName>
    <definedName name="_xlnm.Print_Titles" localSheetId="6">'附表1-6'!$1:$4</definedName>
    <definedName name="_xlnm.Print_Titles" localSheetId="7">'附表1-7'!$1:$4</definedName>
    <definedName name="_xlnm.Print_Titles" localSheetId="8">'附表1-8'!$1:$4</definedName>
    <definedName name="_xlnm.Print_Titles" localSheetId="9">'附表1-9'!$1:$4</definedName>
    <definedName name="_xlnm.Print_Titles">#N/A</definedName>
    <definedName name="UU">#REF!</definedName>
    <definedName name="YY">#REF!</definedName>
    <definedName name="Z_54431C6A_6CB5_493F_BA5A_1F9237B1985C_.wvu.PrintArea" localSheetId="0" hidden="1">封2!$B$2:$C$24</definedName>
    <definedName name="地区名称">#REF!</definedName>
    <definedName name="福州">#REF!</definedName>
    <definedName name="汇率">#REF!</definedName>
    <definedName name="全额差额比例">'[2]C01-1'!#REF!</definedName>
    <definedName name="生产列1">#REF!</definedName>
    <definedName name="生产列11">#REF!</definedName>
    <definedName name="生产列15">#REF!</definedName>
    <definedName name="生产列16">#REF!</definedName>
    <definedName name="生产列17">#REF!</definedName>
    <definedName name="生产列19">#REF!</definedName>
    <definedName name="生产列2">#REF!</definedName>
    <definedName name="生产列20">#REF!</definedName>
    <definedName name="生产列3">#REF!</definedName>
    <definedName name="生产列4">#REF!</definedName>
    <definedName name="生产列5">#REF!</definedName>
    <definedName name="生产列6">#REF!</definedName>
    <definedName name="生产列7">#REF!</definedName>
    <definedName name="生产列8">#REF!</definedName>
    <definedName name="生产列9">#REF!</definedName>
    <definedName name="生产期">#REF!</definedName>
    <definedName name="生产期1">#REF!</definedName>
    <definedName name="生产期11">#REF!</definedName>
    <definedName name="生产期15">#REF!</definedName>
    <definedName name="生产期16">#REF!</definedName>
    <definedName name="生产期17">#REF!</definedName>
    <definedName name="生产期19">#REF!</definedName>
    <definedName name="生产期2">#REF!</definedName>
    <definedName name="生产期20">#REF!</definedName>
    <definedName name="生产期3">#REF!</definedName>
    <definedName name="生产期4">#REF!</definedName>
    <definedName name="生产期5">#REF!</definedName>
    <definedName name="生产期6">#REF!</definedName>
    <definedName name="生产期7">#REF!</definedName>
    <definedName name="生产期8">#REF!</definedName>
    <definedName name="生产期9">#REF!</definedName>
    <definedName name="体制上解">#REF!</definedName>
  </definedNames>
  <calcPr calcId="191029" fullPrecision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<sst xmlns="http://schemas.openxmlformats.org/spreadsheetml/2006/main" count="1269" uniqueCount="959">
  <si>
    <t>附件</t>
  </si>
  <si>
    <t>2017年度预决算公开模板</t>
  </si>
  <si>
    <t>一、政府预算公开模板</t>
  </si>
  <si>
    <t>1、</t>
  </si>
  <si>
    <t>附表1-1：2017年度一般公共预算收入预算表</t>
  </si>
  <si>
    <t>2、</t>
  </si>
  <si>
    <t>附表1-2：2017年度一般公共预算支出预算表</t>
  </si>
  <si>
    <t>3、</t>
  </si>
  <si>
    <t>附表1-3：2017年度一般公共预算本级收入预算表</t>
  </si>
  <si>
    <t>4、</t>
  </si>
  <si>
    <t>附表1-4：2017年度一般公共预算本级支出预算表</t>
  </si>
  <si>
    <t>5、</t>
  </si>
  <si>
    <t>附表1-5：2017年度一般公共预算本级支出经济分类情况表</t>
  </si>
  <si>
    <t>6、</t>
  </si>
  <si>
    <t>附表1-6：2017年度一般公共预算本级基本支出经济分类情况表</t>
  </si>
  <si>
    <t>7、</t>
  </si>
  <si>
    <t>附表1-7：2017年度对下税收返还和转移支付预算表</t>
  </si>
  <si>
    <t>8、</t>
  </si>
  <si>
    <t>附表1-8：2017年度本级一般公共预算“三公”经费支出预算表</t>
  </si>
  <si>
    <t>9、</t>
  </si>
  <si>
    <t>附表1-9：2017年度政府性基金收入预算表</t>
  </si>
  <si>
    <t>10、</t>
  </si>
  <si>
    <t>附表1-10：2017年度政府性基金支出预算表</t>
  </si>
  <si>
    <t>11、</t>
  </si>
  <si>
    <t>附表1-11：2017年度政府性基金本级收入预算表</t>
  </si>
  <si>
    <t>12、</t>
  </si>
  <si>
    <t>附表1-12：2017年度政府性基金本级支出预算表</t>
  </si>
  <si>
    <t>13、</t>
  </si>
  <si>
    <t>附表1-13：2017年度政府性基金转移支付预算表</t>
  </si>
  <si>
    <t>14、</t>
  </si>
  <si>
    <t>附表1-14：2017年度国有资本经营收入预算表</t>
  </si>
  <si>
    <t>15、</t>
  </si>
  <si>
    <t>附表1-15：2017年度国有资本经营支出预算表</t>
  </si>
  <si>
    <t>16、</t>
  </si>
  <si>
    <t>附表1-16：2017年度本级国有资本经营收入预算表</t>
  </si>
  <si>
    <t>17、</t>
  </si>
  <si>
    <t>附表1-17：2017年度本级国有资本经营支出预算表</t>
  </si>
  <si>
    <t>18、</t>
  </si>
  <si>
    <t>附表1-18：2017年度社会保险基金预算收入表</t>
  </si>
  <si>
    <t>19、</t>
  </si>
  <si>
    <t>附表1-19：2017年度社会保险基金预算支出表</t>
  </si>
  <si>
    <t>20、</t>
  </si>
  <si>
    <t>附表1-20：2017年度本级社会保险基金预算收入表</t>
  </si>
  <si>
    <t>21、</t>
  </si>
  <si>
    <t>附表1-21：2017年度本级社会保险基金预算支出表</t>
  </si>
  <si>
    <t>备注：模板包含政府预算24张、政府决算21张、部门预算10张、部门决算10张共65张以及部门预决算说明文字范本各1套，各市、县（区）参考本地区情况根据附表相应公开本地区预决算信息。</t>
  </si>
  <si>
    <t>附表1-1</t>
  </si>
  <si>
    <t>2017年度晋安区一般公共预算收入预算表</t>
  </si>
  <si>
    <t>单位：万元</t>
  </si>
  <si>
    <t>收 入项目</t>
  </si>
  <si>
    <t>当年预算数</t>
  </si>
  <si>
    <t>上年执行数</t>
  </si>
  <si>
    <t>预算数为上年执行数的％</t>
  </si>
  <si>
    <t>一、税收收入</t>
  </si>
  <si>
    <t xml:space="preserve">    增值税</t>
  </si>
  <si>
    <t xml:space="preserve">    营业税</t>
  </si>
  <si>
    <t xml:space="preserve">    企业所得税</t>
  </si>
  <si>
    <t xml:space="preserve">    企业所得税退税</t>
  </si>
  <si>
    <t xml:space="preserve">    个人所得税</t>
  </si>
  <si>
    <t xml:space="preserve">    资源税</t>
  </si>
  <si>
    <t xml:space="preserve">    城市维护建设税</t>
  </si>
  <si>
    <t xml:space="preserve">    房产税</t>
  </si>
  <si>
    <t xml:space="preserve">    印花税</t>
  </si>
  <si>
    <t xml:space="preserve">    城镇土地使用税</t>
  </si>
  <si>
    <t xml:space="preserve">    土地增值税</t>
  </si>
  <si>
    <t xml:space="preserve">    车船税</t>
  </si>
  <si>
    <t xml:space="preserve">    耕地占用税</t>
  </si>
  <si>
    <t xml:space="preserve">    契税</t>
  </si>
  <si>
    <t xml:space="preserve">    烟叶税</t>
  </si>
  <si>
    <t xml:space="preserve">    其他税收收入</t>
  </si>
  <si>
    <t>二、非税收入</t>
  </si>
  <si>
    <t xml:space="preserve">    专项收入</t>
  </si>
  <si>
    <t xml:space="preserve">    行政事业性收费收入</t>
  </si>
  <si>
    <t xml:space="preserve">    罚没收入</t>
  </si>
  <si>
    <t xml:space="preserve">    国有资本经营收入</t>
  </si>
  <si>
    <t xml:space="preserve">    国有资源（资产）有偿使用收入</t>
  </si>
  <si>
    <t xml:space="preserve">    捐赠收入</t>
  </si>
  <si>
    <t xml:space="preserve">    政府住房基金收入</t>
  </si>
  <si>
    <t xml:space="preserve">    其他收入</t>
  </si>
  <si>
    <t>收入合计</t>
  </si>
  <si>
    <t>三、债务收入</t>
  </si>
  <si>
    <t>四、转移性收入</t>
  </si>
  <si>
    <t xml:space="preserve">   上级补助收入</t>
  </si>
  <si>
    <t xml:space="preserve">      返还性收入</t>
  </si>
  <si>
    <t xml:space="preserve">      一般性转移支付收入</t>
  </si>
  <si>
    <t xml:space="preserve">      专项转移支付收入</t>
  </si>
  <si>
    <t xml:space="preserve">   下级上解收入</t>
  </si>
  <si>
    <t xml:space="preserve">   上年结余收入</t>
  </si>
  <si>
    <t xml:space="preserve">   调入预算稳定调节基金</t>
  </si>
  <si>
    <t xml:space="preserve">   调入资金</t>
  </si>
  <si>
    <t xml:space="preserve">   债券转贷收入</t>
  </si>
  <si>
    <t xml:space="preserve">   接收其他地区援助收入</t>
  </si>
  <si>
    <t>收入总计</t>
  </si>
  <si>
    <t>附表1-2</t>
  </si>
  <si>
    <t>2017年度晋安区一般公共预算支出预算表</t>
  </si>
  <si>
    <t>支出项目</t>
  </si>
  <si>
    <t>一、一般公共服务支出</t>
  </si>
  <si>
    <t>二、外交支出</t>
  </si>
  <si>
    <t>三、国防支出</t>
  </si>
  <si>
    <t>四、公共安全支出</t>
  </si>
  <si>
    <t>五、教育支出</t>
  </si>
  <si>
    <t>六、科学技术支出</t>
  </si>
  <si>
    <t>七、文化体育与传媒支出</t>
  </si>
  <si>
    <t>八、社会保障和就业支出</t>
  </si>
  <si>
    <t>九、医疗卫生与计划生育支出</t>
  </si>
  <si>
    <t>十、节能环保支出</t>
  </si>
  <si>
    <t>十一、城乡社区支出</t>
  </si>
  <si>
    <t>十二、农林水支出</t>
  </si>
  <si>
    <t>十三、交通运输支出</t>
  </si>
  <si>
    <t>十四、资源勘探信息等支出</t>
  </si>
  <si>
    <t>十五、商业服务业等支出</t>
  </si>
  <si>
    <t>十六、金融支出</t>
  </si>
  <si>
    <t>十七、援助其他地区支出</t>
  </si>
  <si>
    <t>十八、国土海洋气象等支出</t>
  </si>
  <si>
    <t>十九、住房保障支出</t>
  </si>
  <si>
    <t>二十、粮油物资储备支出</t>
  </si>
  <si>
    <t>二十一、预备费</t>
  </si>
  <si>
    <t>二十二、其他支出</t>
  </si>
  <si>
    <t>二十三、债务付息支出</t>
  </si>
  <si>
    <t>二十四、债务发行费用支出</t>
  </si>
  <si>
    <t>支出合计</t>
  </si>
  <si>
    <t>国债还本支出</t>
  </si>
  <si>
    <t>转移性支出</t>
  </si>
  <si>
    <t xml:space="preserve">   补助下级支出</t>
  </si>
  <si>
    <t xml:space="preserve">      返还性支出</t>
  </si>
  <si>
    <t xml:space="preserve">      一般性转移支付支出</t>
  </si>
  <si>
    <t xml:space="preserve">      专项转移支付支出</t>
  </si>
  <si>
    <t xml:space="preserve">   上解上级支出</t>
  </si>
  <si>
    <t xml:space="preserve">   援助其他地区支出</t>
  </si>
  <si>
    <t xml:space="preserve">   债务转贷支出</t>
  </si>
  <si>
    <t xml:space="preserve">   增设预算周转金</t>
  </si>
  <si>
    <t xml:space="preserve">   拨付国债转贷资金数</t>
  </si>
  <si>
    <t xml:space="preserve">   国债转贷资金结余</t>
  </si>
  <si>
    <t xml:space="preserve">   安排预算稳定调节基金</t>
  </si>
  <si>
    <t xml:space="preserve">   调出资金</t>
  </si>
  <si>
    <t xml:space="preserve">   年终结余</t>
  </si>
  <si>
    <t>支出总计</t>
  </si>
  <si>
    <t>附表1-3</t>
  </si>
  <si>
    <t>2017年度晋安区一般公共预算本级收入预算表</t>
  </si>
  <si>
    <t>收入项目</t>
  </si>
  <si>
    <t>附表1-4</t>
  </si>
  <si>
    <t>2017年度一般公共预算本级支出预算表</t>
  </si>
  <si>
    <t>一般公共服务支出</t>
  </si>
  <si>
    <t xml:space="preserve">  人大事务</t>
  </si>
  <si>
    <t xml:space="preserve">    行政运行（人大事务）</t>
  </si>
  <si>
    <t xml:space="preserve">    人大会议</t>
  </si>
  <si>
    <t xml:space="preserve">    人大监督</t>
  </si>
  <si>
    <t xml:space="preserve">    人大代表履职能力提升</t>
  </si>
  <si>
    <t xml:space="preserve">    代表工作</t>
  </si>
  <si>
    <t xml:space="preserve">    人大信访工作</t>
  </si>
  <si>
    <t xml:space="preserve">    事业运行（人大事务）</t>
  </si>
  <si>
    <t xml:space="preserve">    其他人大事务支出</t>
  </si>
  <si>
    <t xml:space="preserve">  政协事务</t>
  </si>
  <si>
    <t xml:space="preserve">    行政运行（政协事务）</t>
  </si>
  <si>
    <t xml:space="preserve">    政协会议</t>
  </si>
  <si>
    <t xml:space="preserve">    参政议政（政协事务）</t>
  </si>
  <si>
    <t xml:space="preserve">    事业运行（政协事务）</t>
  </si>
  <si>
    <t xml:space="preserve">    其他政协事务支出</t>
  </si>
  <si>
    <t xml:space="preserve">  政府办公厅（室）及相关机构事务</t>
  </si>
  <si>
    <t xml:space="preserve">    行政运行（政府办公厅（室）及相关机构事务）</t>
  </si>
  <si>
    <t xml:space="preserve">    机关服务（政府办公厅（室）及相关机构事务）</t>
  </si>
  <si>
    <t xml:space="preserve">    信访事务</t>
  </si>
  <si>
    <t xml:space="preserve">    事业运行（政府办公厅（室）及相关机构事务）</t>
  </si>
  <si>
    <t xml:space="preserve">    其他政府办公厅（室）及相关机构事务支出</t>
  </si>
  <si>
    <t xml:space="preserve">  发展与改革事务</t>
  </si>
  <si>
    <t xml:space="preserve">    行政运行（发展与改革事务）</t>
  </si>
  <si>
    <t xml:space="preserve">    战略规划与实施</t>
  </si>
  <si>
    <t xml:space="preserve">    物价管理</t>
  </si>
  <si>
    <t xml:space="preserve">    事业运行（发展与改革事务）</t>
  </si>
  <si>
    <t xml:space="preserve">    其他发展与改革事务支出</t>
  </si>
  <si>
    <t xml:space="preserve">  统计信息事务</t>
  </si>
  <si>
    <t xml:space="preserve">    行政运行（统计信息事务）</t>
  </si>
  <si>
    <t xml:space="preserve">    专项统计业务</t>
  </si>
  <si>
    <t xml:space="preserve">    专项普查活动</t>
  </si>
  <si>
    <t xml:space="preserve">    统计抽样调查</t>
  </si>
  <si>
    <t xml:space="preserve">    事业运行（统计信息事务）</t>
  </si>
  <si>
    <t xml:space="preserve">    其他统计信息事务支出</t>
  </si>
  <si>
    <t xml:space="preserve">  财政事务</t>
  </si>
  <si>
    <t xml:space="preserve">    行政运行（财政事务）</t>
  </si>
  <si>
    <t xml:space="preserve">    财政国库业务</t>
  </si>
  <si>
    <t xml:space="preserve">    事业运行（财政事务）</t>
  </si>
  <si>
    <t xml:space="preserve">    其他财政事务支出</t>
  </si>
  <si>
    <t>税收事务</t>
  </si>
  <si>
    <t xml:space="preserve">    协税护税</t>
  </si>
  <si>
    <t xml:space="preserve">    其他税收事务支出</t>
  </si>
  <si>
    <t xml:space="preserve">  审计事务</t>
  </si>
  <si>
    <t xml:space="preserve">    行政运行（审计事务）</t>
  </si>
  <si>
    <t xml:space="preserve">    审计业务</t>
  </si>
  <si>
    <t xml:space="preserve">    审计管理</t>
  </si>
  <si>
    <t xml:space="preserve">    信息化建设（审计事务）</t>
  </si>
  <si>
    <t xml:space="preserve">    事业运行（审计事务）</t>
  </si>
  <si>
    <t xml:space="preserve">  人力资源事务</t>
  </si>
  <si>
    <t xml:space="preserve">    行政运行（人力资源事务）</t>
  </si>
  <si>
    <t xml:space="preserve">    其他人力资源事务支出</t>
  </si>
  <si>
    <t xml:space="preserve">  纪检监察事务</t>
  </si>
  <si>
    <t xml:space="preserve">    行政运行（纪检监察事务）</t>
  </si>
  <si>
    <t xml:space="preserve">  商贸事务</t>
  </si>
  <si>
    <t xml:space="preserve">    行政运行（商贸事务）</t>
  </si>
  <si>
    <t xml:space="preserve">    事业运行（商贸事务）</t>
  </si>
  <si>
    <t xml:space="preserve">    其他商贸事务支出</t>
  </si>
  <si>
    <t xml:space="preserve">  工商行政管理事务</t>
  </si>
  <si>
    <t xml:space="preserve">    行政运行（工商行政管理事务）</t>
  </si>
  <si>
    <t xml:space="preserve">    工商行政管理专项</t>
  </si>
  <si>
    <t xml:space="preserve">    执法办案专项</t>
  </si>
  <si>
    <t xml:space="preserve">    消费者权益保护</t>
  </si>
  <si>
    <t xml:space="preserve">  质量技术监督与检验检疫事务</t>
  </si>
  <si>
    <t xml:space="preserve">    行政运行（质量技术监督与检验检疫事务）</t>
  </si>
  <si>
    <t xml:space="preserve">  民族事务</t>
  </si>
  <si>
    <t xml:space="preserve">    民族工作专项</t>
  </si>
  <si>
    <t xml:space="preserve">    其他民族事务支出</t>
  </si>
  <si>
    <t xml:space="preserve">  宗教事务</t>
  </si>
  <si>
    <t xml:space="preserve">    宗教工作专项</t>
  </si>
  <si>
    <t xml:space="preserve">    其他宗教事务支出</t>
  </si>
  <si>
    <t xml:space="preserve">  港澳台侨事务</t>
  </si>
  <si>
    <t xml:space="preserve">    行政运行（港澳台侨事务）</t>
  </si>
  <si>
    <t xml:space="preserve">    台湾事务</t>
  </si>
  <si>
    <t xml:space="preserve">    华侨事务</t>
  </si>
  <si>
    <t xml:space="preserve">    其他港澳台侨事务支出</t>
  </si>
  <si>
    <t xml:space="preserve">  档案事务</t>
  </si>
  <si>
    <t xml:space="preserve">    档案馆</t>
  </si>
  <si>
    <t xml:space="preserve">  民主党派及工商联事务</t>
  </si>
  <si>
    <t xml:space="preserve">    其他民主党派及工商联事务支出</t>
  </si>
  <si>
    <t xml:space="preserve">  群众团体事务</t>
  </si>
  <si>
    <t xml:space="preserve">    行政运行（群众团体事务）</t>
  </si>
  <si>
    <t xml:space="preserve">    一般行政管理事务（群众团体事务）</t>
  </si>
  <si>
    <t xml:space="preserve">    事业运行（群众团体事务）</t>
  </si>
  <si>
    <t xml:space="preserve">    其他群众团体事务支出</t>
  </si>
  <si>
    <t xml:space="preserve">  党委办公厅（室）及相关机构事务</t>
  </si>
  <si>
    <t xml:space="preserve">    行政运行（党委办公厅（室）及相关机构事务）</t>
  </si>
  <si>
    <t xml:space="preserve">    专项业务（党委办公厅（室）及相关机构事务）</t>
  </si>
  <si>
    <t xml:space="preserve">  组织事务</t>
  </si>
  <si>
    <t xml:space="preserve">    行政运行（组织事务）</t>
  </si>
  <si>
    <t xml:space="preserve">    事业运行（组织事务）</t>
  </si>
  <si>
    <t xml:space="preserve">    其他组织事务支出</t>
  </si>
  <si>
    <t xml:space="preserve">  宣传事务</t>
  </si>
  <si>
    <t xml:space="preserve">    行政运行（宣传事务）</t>
  </si>
  <si>
    <t xml:space="preserve">    事业运行（宣传事务）</t>
  </si>
  <si>
    <t xml:space="preserve">    其他宣传事务支出</t>
  </si>
  <si>
    <t xml:space="preserve">  统战事务</t>
  </si>
  <si>
    <t xml:space="preserve">    行政运行（统战事务）</t>
  </si>
  <si>
    <t xml:space="preserve">    事业运行（统战事务）</t>
  </si>
  <si>
    <t xml:space="preserve">    其他统战事务支出</t>
  </si>
  <si>
    <t xml:space="preserve">  其他共产党事务支出</t>
  </si>
  <si>
    <t xml:space="preserve">    行政运行（其他共产党事务支出）</t>
  </si>
  <si>
    <t xml:space="preserve">    其他共产党事务支出（其他共产党事务支出）</t>
  </si>
  <si>
    <t>其他一般公共服务支出</t>
  </si>
  <si>
    <t>国防支出</t>
  </si>
  <si>
    <t xml:space="preserve">  国防动员</t>
  </si>
  <si>
    <t xml:space="preserve">    兵役征集</t>
  </si>
  <si>
    <t xml:space="preserve">    预备役部队</t>
  </si>
  <si>
    <t xml:space="preserve">    民兵</t>
  </si>
  <si>
    <t xml:space="preserve">  其他国防支出</t>
  </si>
  <si>
    <t xml:space="preserve">    其他国防支出</t>
  </si>
  <si>
    <t>公共安全支出</t>
  </si>
  <si>
    <t xml:space="preserve">  公安</t>
  </si>
  <si>
    <t xml:space="preserve">     治安管理</t>
  </si>
  <si>
    <t xml:space="preserve">     禁毒管理</t>
  </si>
  <si>
    <t xml:space="preserve">     网络侦控管理</t>
  </si>
  <si>
    <t xml:space="preserve">     道路交通管理</t>
  </si>
  <si>
    <t xml:space="preserve">     反恐怖</t>
  </si>
  <si>
    <t xml:space="preserve">     信息化建设</t>
  </si>
  <si>
    <t xml:space="preserve">     其他公安支出</t>
  </si>
  <si>
    <t xml:space="preserve">  检察</t>
  </si>
  <si>
    <t xml:space="preserve">    行政运行</t>
  </si>
  <si>
    <t xml:space="preserve">    查办和预防职务犯罪</t>
  </si>
  <si>
    <t xml:space="preserve">    “两房”建设</t>
  </si>
  <si>
    <t xml:space="preserve">    其他检察支出</t>
  </si>
  <si>
    <t xml:space="preserve">  法院</t>
  </si>
  <si>
    <t xml:space="preserve">    案件审判</t>
  </si>
  <si>
    <t xml:space="preserve">  司法</t>
  </si>
  <si>
    <t xml:space="preserve">    行政运行（司法）</t>
  </si>
  <si>
    <t xml:space="preserve">    基层司法业务</t>
  </si>
  <si>
    <t xml:space="preserve">    普法宣传</t>
  </si>
  <si>
    <t xml:space="preserve">    法律援助</t>
  </si>
  <si>
    <t xml:space="preserve">    社区矫正</t>
  </si>
  <si>
    <t xml:space="preserve">    事业运行（司法）</t>
  </si>
  <si>
    <t xml:space="preserve">    其他司法支出</t>
  </si>
  <si>
    <t>其他公共安全支出</t>
  </si>
  <si>
    <t xml:space="preserve">   其他公共安全支出</t>
  </si>
  <si>
    <t xml:space="preserve">   其他消防</t>
  </si>
  <si>
    <t>教育支出</t>
  </si>
  <si>
    <t xml:space="preserve">  教育管理事务</t>
  </si>
  <si>
    <t xml:space="preserve">    行政运行（教育管理事务）</t>
  </si>
  <si>
    <t xml:space="preserve">    其他教育管理事务支出</t>
  </si>
  <si>
    <t xml:space="preserve">  普通教育</t>
  </si>
  <si>
    <t xml:space="preserve">    学前教育</t>
  </si>
  <si>
    <t xml:space="preserve">    小学教育</t>
  </si>
  <si>
    <t xml:space="preserve">    初中教育</t>
  </si>
  <si>
    <t xml:space="preserve">    高中教育</t>
  </si>
  <si>
    <t xml:space="preserve">    其他普通教育支出</t>
  </si>
  <si>
    <t xml:space="preserve">  成人教育</t>
  </si>
  <si>
    <t xml:space="preserve">    成人初等教育</t>
  </si>
  <si>
    <t xml:space="preserve">    其他成人教育支出</t>
  </si>
  <si>
    <t xml:space="preserve">  特殊教育</t>
  </si>
  <si>
    <t xml:space="preserve">    特殊学校教育</t>
  </si>
  <si>
    <t xml:space="preserve">  进修及培训</t>
  </si>
  <si>
    <t xml:space="preserve">    教师进修</t>
  </si>
  <si>
    <t xml:space="preserve">    干部教育</t>
  </si>
  <si>
    <t xml:space="preserve">  教育费附加安排的支出</t>
  </si>
  <si>
    <t xml:space="preserve">    农村中小学教学设施</t>
  </si>
  <si>
    <t xml:space="preserve">    城市中小学教学设施</t>
  </si>
  <si>
    <t xml:space="preserve">    其他教育费附加安排的支出</t>
  </si>
  <si>
    <t xml:space="preserve">  其他教育支出</t>
  </si>
  <si>
    <t>科学技术支出</t>
  </si>
  <si>
    <t xml:space="preserve">  科学技术管理事务</t>
  </si>
  <si>
    <t xml:space="preserve">    行政运行（科学技术管理事务）</t>
  </si>
  <si>
    <t xml:space="preserve">    其他科学技术管理事务支出</t>
  </si>
  <si>
    <t xml:space="preserve">  技术研究与开发</t>
  </si>
  <si>
    <t xml:space="preserve">    应用技术研究与开发</t>
  </si>
  <si>
    <t xml:space="preserve">    产业技术研究与开发</t>
  </si>
  <si>
    <t xml:space="preserve">    科技成果转化与扩散</t>
  </si>
  <si>
    <t xml:space="preserve">    其他技术研究与开发支出</t>
  </si>
  <si>
    <t xml:space="preserve">  科技条件与服务</t>
  </si>
  <si>
    <t xml:space="preserve">    科技条件专项</t>
  </si>
  <si>
    <t xml:space="preserve">  科学技术普及</t>
  </si>
  <si>
    <t xml:space="preserve">    机构运行（科学技术普及）</t>
  </si>
  <si>
    <t xml:space="preserve">    科普活动</t>
  </si>
  <si>
    <t xml:space="preserve">    其他科学技术普及支出</t>
  </si>
  <si>
    <t>文化体育与传媒支出</t>
  </si>
  <si>
    <t xml:space="preserve">  文化</t>
  </si>
  <si>
    <t xml:space="preserve">    行政运行（文化）</t>
  </si>
  <si>
    <t xml:space="preserve">    艺术表演团体</t>
  </si>
  <si>
    <t xml:space="preserve">    群众文化</t>
  </si>
  <si>
    <t xml:space="preserve">    文化市场管理</t>
  </si>
  <si>
    <t xml:space="preserve">    其他文化支出</t>
  </si>
  <si>
    <t xml:space="preserve">  文物</t>
  </si>
  <si>
    <t xml:space="preserve">    文物保护</t>
  </si>
  <si>
    <t xml:space="preserve">  体育</t>
  </si>
  <si>
    <t xml:space="preserve">    群众体育</t>
  </si>
  <si>
    <t xml:space="preserve">    其他体育支出</t>
  </si>
  <si>
    <t xml:space="preserve">  新闻出版广播影视</t>
  </si>
  <si>
    <t xml:space="preserve">    广播</t>
  </si>
  <si>
    <t xml:space="preserve">    电影</t>
  </si>
  <si>
    <t xml:space="preserve">    其他新闻出版广播影视支出</t>
  </si>
  <si>
    <t xml:space="preserve">  其他文化体育与传媒支出</t>
  </si>
  <si>
    <t xml:space="preserve">    宣传文化发展专项支出</t>
  </si>
  <si>
    <t xml:space="preserve">    其他文化体育与传媒支出</t>
  </si>
  <si>
    <t>社会保障和就业支出</t>
  </si>
  <si>
    <t xml:space="preserve">  人力资源和社会保障管理事务</t>
  </si>
  <si>
    <t xml:space="preserve">    行政运行（人力资源和社会保障管理事务）</t>
  </si>
  <si>
    <t xml:space="preserve">    劳动保障监察</t>
  </si>
  <si>
    <t xml:space="preserve">    就业管理事务</t>
  </si>
  <si>
    <t xml:space="preserve">    社会保险业务管理事务</t>
  </si>
  <si>
    <t xml:space="preserve">    社会保险经办机构</t>
  </si>
  <si>
    <t xml:space="preserve">    劳动关系和维权</t>
  </si>
  <si>
    <t xml:space="preserve">    其他人力资源和社会保障管理事务支出</t>
  </si>
  <si>
    <t xml:space="preserve">  民政管理事务</t>
  </si>
  <si>
    <t xml:space="preserve">    行政运行（民政管理事务）</t>
  </si>
  <si>
    <t xml:space="preserve">    拥军优属</t>
  </si>
  <si>
    <t xml:space="preserve">    老龄事务</t>
  </si>
  <si>
    <t xml:space="preserve">    行政区划和地名管理</t>
  </si>
  <si>
    <t xml:space="preserve">    基层政权和社区建设</t>
  </si>
  <si>
    <t xml:space="preserve">    其他民政管理事务支出</t>
  </si>
  <si>
    <t xml:space="preserve">  行政事业单位离退休</t>
  </si>
  <si>
    <t xml:space="preserve">    归口管理的行政单位离退休</t>
  </si>
  <si>
    <t xml:space="preserve">    事业单位离退休</t>
  </si>
  <si>
    <t xml:space="preserve">  就业补助</t>
  </si>
  <si>
    <t xml:space="preserve">    其他就业补助支出</t>
  </si>
  <si>
    <t xml:space="preserve">  抚恤</t>
  </si>
  <si>
    <t xml:space="preserve">    死亡抚恤</t>
  </si>
  <si>
    <t xml:space="preserve">    伤残抚恤</t>
  </si>
  <si>
    <t xml:space="preserve">    在乡复员、退伍军人生活补助</t>
  </si>
  <si>
    <t xml:space="preserve">    义务兵优待</t>
  </si>
  <si>
    <t xml:space="preserve">    其他优抚支出</t>
  </si>
  <si>
    <t xml:space="preserve">  退役安置</t>
  </si>
  <si>
    <t xml:space="preserve">    退役士兵安置</t>
  </si>
  <si>
    <t xml:space="preserve">    军队移交政府的离退休人员安置</t>
  </si>
  <si>
    <t xml:space="preserve">  社会福利</t>
  </si>
  <si>
    <t xml:space="preserve">    儿童福利</t>
  </si>
  <si>
    <t xml:space="preserve">    老年福利</t>
  </si>
  <si>
    <t xml:space="preserve">    殡葬</t>
  </si>
  <si>
    <t xml:space="preserve">  残疾人事业</t>
  </si>
  <si>
    <t xml:space="preserve">    行政运行（残疾人事业）</t>
  </si>
  <si>
    <t xml:space="preserve">    残疾人康复</t>
  </si>
  <si>
    <t xml:space="preserve">    残疾人就业和扶贫</t>
  </si>
  <si>
    <t xml:space="preserve">    其他残疾人事业支出</t>
  </si>
  <si>
    <t xml:space="preserve">  自然灾害生活救助</t>
  </si>
  <si>
    <t xml:space="preserve">    地方自然灾害生活补助</t>
  </si>
  <si>
    <t xml:space="preserve">    其他自然灾害生活救助支出</t>
  </si>
  <si>
    <t xml:space="preserve">  红十字事业</t>
  </si>
  <si>
    <t xml:space="preserve">    行政运行（红十字事业）</t>
  </si>
  <si>
    <t xml:space="preserve">  最低生活保障</t>
  </si>
  <si>
    <t xml:space="preserve">    城市最低生活保障金支出</t>
  </si>
  <si>
    <t xml:space="preserve">    农村最低生活保障金支出</t>
  </si>
  <si>
    <t xml:space="preserve">  临时救助</t>
  </si>
  <si>
    <t xml:space="preserve">    临时救助支出</t>
  </si>
  <si>
    <t xml:space="preserve">  特困人员救助供养</t>
  </si>
  <si>
    <t xml:space="preserve">    城市特困人员救助供养支出</t>
  </si>
  <si>
    <t xml:space="preserve">    农村特困人员救助供养支出</t>
  </si>
  <si>
    <t xml:space="preserve">  其他生活救助</t>
  </si>
  <si>
    <t xml:space="preserve">    其他农村生活救助</t>
  </si>
  <si>
    <t xml:space="preserve">  财政对基本养老保险基金的补助</t>
  </si>
  <si>
    <t xml:space="preserve">    财政对城乡居民基本养老保险基金的补助</t>
  </si>
  <si>
    <t xml:space="preserve">  其他社会保障和就业支出</t>
  </si>
  <si>
    <t xml:space="preserve">    其他社会保障和就业支出</t>
  </si>
  <si>
    <t>医疗卫生与计划生育支出</t>
  </si>
  <si>
    <t xml:space="preserve">  医疗卫生与计划生育管理事务</t>
  </si>
  <si>
    <t xml:space="preserve">    行政运行（医疗卫生管理事务）</t>
  </si>
  <si>
    <t xml:space="preserve">    其他医疗卫生与计划生育管理事务支出</t>
  </si>
  <si>
    <t xml:space="preserve">  公立医院</t>
  </si>
  <si>
    <t xml:space="preserve">    综合医院</t>
  </si>
  <si>
    <t xml:space="preserve">    其他公立医院支出</t>
  </si>
  <si>
    <t xml:space="preserve">  基层医疗卫生机构</t>
  </si>
  <si>
    <t xml:space="preserve">    城市社区卫生机构</t>
  </si>
  <si>
    <t xml:space="preserve">    乡镇卫生院</t>
  </si>
  <si>
    <t xml:space="preserve">    其他基层医疗卫生机构支出</t>
  </si>
  <si>
    <t xml:space="preserve">  公共卫生</t>
  </si>
  <si>
    <t xml:space="preserve">    疾病预防控制机构</t>
  </si>
  <si>
    <t xml:space="preserve">    妇幼保健机构</t>
  </si>
  <si>
    <t xml:space="preserve">    基本公共卫生服务</t>
  </si>
  <si>
    <t xml:space="preserve">    重大公共卫生专项</t>
  </si>
  <si>
    <t xml:space="preserve">    突发公共卫生事件应急处理</t>
  </si>
  <si>
    <t xml:space="preserve">    其他公共卫生支出</t>
  </si>
  <si>
    <t xml:space="preserve">  中医药</t>
  </si>
  <si>
    <t xml:space="preserve">    中医(民族医)药专项</t>
  </si>
  <si>
    <t xml:space="preserve">  计划生育事务</t>
  </si>
  <si>
    <t xml:space="preserve">    计划生育机构</t>
  </si>
  <si>
    <t xml:space="preserve">    计划生育服务</t>
  </si>
  <si>
    <t xml:space="preserve">    其他计划生育事务支出</t>
  </si>
  <si>
    <t xml:space="preserve">  食品和药品监督管理事务</t>
  </si>
  <si>
    <t xml:space="preserve">    行政运行（食品和药品监督管理事务）</t>
  </si>
  <si>
    <t xml:space="preserve">    一般行政管理事务</t>
  </si>
  <si>
    <t xml:space="preserve">    食品安全事务</t>
  </si>
  <si>
    <t xml:space="preserve">    事业运行（食品和药品监督管理事务）</t>
  </si>
  <si>
    <t xml:space="preserve">    其他食品和药品监督管理事务支出</t>
  </si>
  <si>
    <t xml:space="preserve">  行政事业单位医疗</t>
  </si>
  <si>
    <t xml:space="preserve">    行政单位医疗</t>
  </si>
  <si>
    <t xml:space="preserve">    事业单位医疗</t>
  </si>
  <si>
    <t xml:space="preserve">    公务员医疗补助</t>
  </si>
  <si>
    <t xml:space="preserve">  财政对基本医疗保险基金的补助</t>
  </si>
  <si>
    <t xml:space="preserve">    财政对新型农村合作医疗基金的补助</t>
  </si>
  <si>
    <t xml:space="preserve">    财政对城镇居民基本医疗保险基金的补助</t>
  </si>
  <si>
    <t xml:space="preserve">  医疗救助</t>
  </si>
  <si>
    <t xml:space="preserve">    城乡医疗救助</t>
  </si>
  <si>
    <t>节能环保支出</t>
  </si>
  <si>
    <t xml:space="preserve">  环境保护管理事务</t>
  </si>
  <si>
    <t xml:space="preserve">    行政运行（环境保护管理事务）</t>
  </si>
  <si>
    <t xml:space="preserve">    其他环境保护管理事务支出</t>
  </si>
  <si>
    <t xml:space="preserve">  环境监测与监察</t>
  </si>
  <si>
    <t xml:space="preserve">    其他环境监测与监察支出</t>
  </si>
  <si>
    <t xml:space="preserve">  污染防治</t>
  </si>
  <si>
    <t xml:space="preserve">    排污费安排的支出</t>
  </si>
  <si>
    <t xml:space="preserve">    其他污染防治支出</t>
  </si>
  <si>
    <t xml:space="preserve">  自然生态保护</t>
  </si>
  <si>
    <t xml:space="preserve">    生态保护</t>
  </si>
  <si>
    <t xml:space="preserve">    农村环境保护</t>
  </si>
  <si>
    <t xml:space="preserve">  能源节约利用(款)</t>
  </si>
  <si>
    <t xml:space="preserve">    能源节约利用(项)</t>
  </si>
  <si>
    <t xml:space="preserve">  污染减排</t>
  </si>
  <si>
    <t xml:space="preserve">    减排专项支出</t>
  </si>
  <si>
    <t>城乡社区支出</t>
  </si>
  <si>
    <t xml:space="preserve">  城乡社区管理事务</t>
  </si>
  <si>
    <t xml:space="preserve">    行政运行（城乡社区管理事务）</t>
  </si>
  <si>
    <t xml:space="preserve">    城管执法</t>
  </si>
  <si>
    <t xml:space="preserve">    其他城乡社区管理事务支出</t>
  </si>
  <si>
    <t xml:space="preserve">  城乡社区公共设施</t>
  </si>
  <si>
    <t xml:space="preserve">    其他城乡社区公共设施支出</t>
  </si>
  <si>
    <t xml:space="preserve">  城乡社区环境卫生</t>
  </si>
  <si>
    <t xml:space="preserve">    城乡社区环境卫生</t>
  </si>
  <si>
    <t xml:space="preserve">  其他城乡社区支出</t>
  </si>
  <si>
    <t xml:space="preserve">    其他城乡社区支出</t>
  </si>
  <si>
    <t>农林水支出</t>
  </si>
  <si>
    <t xml:space="preserve">  农业</t>
  </si>
  <si>
    <t xml:space="preserve">    行政运行（农业）</t>
  </si>
  <si>
    <t xml:space="preserve">    事业运行（农业）</t>
  </si>
  <si>
    <t xml:space="preserve">    科技转化与推广服务</t>
  </si>
  <si>
    <t xml:space="preserve">    农业组织化与产业化经营</t>
  </si>
  <si>
    <t xml:space="preserve">    农产品加工与促销</t>
  </si>
  <si>
    <t xml:space="preserve">    对高校毕业生到基层任职补助</t>
  </si>
  <si>
    <t xml:space="preserve">    病虫害控制</t>
  </si>
  <si>
    <t xml:space="preserve">    农产品质量安全</t>
  </si>
  <si>
    <t xml:space="preserve">    其他农业支出</t>
  </si>
  <si>
    <t xml:space="preserve">  林业</t>
  </si>
  <si>
    <t xml:space="preserve">    林业事业机构</t>
  </si>
  <si>
    <t xml:space="preserve">    森林培育（林业）</t>
  </si>
  <si>
    <t xml:space="preserve">    森林资源管理</t>
  </si>
  <si>
    <t xml:space="preserve">    森林生态效益补偿</t>
  </si>
  <si>
    <t xml:space="preserve">    林业产业化</t>
  </si>
  <si>
    <t xml:space="preserve">    林业防灾减灾</t>
  </si>
  <si>
    <t xml:space="preserve">    其他林业支出</t>
  </si>
  <si>
    <t xml:space="preserve">  水利</t>
  </si>
  <si>
    <t xml:space="preserve">    防汛</t>
  </si>
  <si>
    <t xml:space="preserve">    水利工程建设</t>
  </si>
  <si>
    <t xml:space="preserve">    水土保持</t>
  </si>
  <si>
    <t xml:space="preserve">    农田水利</t>
  </si>
  <si>
    <t xml:space="preserve">    水利技术推广</t>
  </si>
  <si>
    <t xml:space="preserve">    水资源费安排的支出</t>
  </si>
  <si>
    <t xml:space="preserve">    其他水利支出</t>
  </si>
  <si>
    <t xml:space="preserve">  扶贫</t>
  </si>
  <si>
    <t xml:space="preserve">    农村基础设施建设</t>
  </si>
  <si>
    <t xml:space="preserve">    扶贫贷款奖补和贴息</t>
  </si>
  <si>
    <t xml:space="preserve">    生产发展</t>
  </si>
  <si>
    <t xml:space="preserve">  农村综合改革</t>
  </si>
  <si>
    <t xml:space="preserve">    对村级一事一议的补助</t>
  </si>
  <si>
    <t xml:space="preserve">  其他农林水支出</t>
  </si>
  <si>
    <t xml:space="preserve">    其他农林水支出</t>
  </si>
  <si>
    <t>交通运输支出</t>
  </si>
  <si>
    <t xml:space="preserve">  公路水路运输</t>
  </si>
  <si>
    <t xml:space="preserve">    行政运行（公路水路运输）</t>
  </si>
  <si>
    <t xml:space="preserve">    一般行政管理事务（公路水路运输）</t>
  </si>
  <si>
    <t xml:space="preserve">    公路建设</t>
  </si>
  <si>
    <t xml:space="preserve">    公路养护（公路水路运输）</t>
  </si>
  <si>
    <t xml:space="preserve">    其他公路水路运输支出</t>
  </si>
  <si>
    <t xml:space="preserve">  成品油价格改革对交通运输的补贴</t>
  </si>
  <si>
    <t xml:space="preserve">    对农村道路客运的补贴</t>
  </si>
  <si>
    <t>资源勘探信息等支出</t>
  </si>
  <si>
    <t xml:space="preserve">  资源勘探开发</t>
  </si>
  <si>
    <t xml:space="preserve">    其他资源勘探业支出</t>
  </si>
  <si>
    <t xml:space="preserve">  工业和信息产业监管</t>
  </si>
  <si>
    <t xml:space="preserve">    工业和信息产业支持</t>
  </si>
  <si>
    <t xml:space="preserve">  制造业</t>
  </si>
  <si>
    <t xml:space="preserve">    其他制造业支出</t>
  </si>
  <si>
    <t xml:space="preserve">  安全生产监管</t>
  </si>
  <si>
    <t xml:space="preserve">    行政运行（安全生产监管）</t>
  </si>
  <si>
    <t xml:space="preserve">    其他安全生产监管支出</t>
  </si>
  <si>
    <t xml:space="preserve">  支持中小企业发展和管理支出</t>
  </si>
  <si>
    <t xml:space="preserve">    中小企业发展专项</t>
  </si>
  <si>
    <t xml:space="preserve">    其他支持中小企业发展和管理支出</t>
  </si>
  <si>
    <t xml:space="preserve">  其他资源勘探信息等支出</t>
  </si>
  <si>
    <t>商业服务业等支出</t>
  </si>
  <si>
    <t xml:space="preserve">  商业流通事务</t>
  </si>
  <si>
    <t xml:space="preserve">    其他商业流通事务支出</t>
  </si>
  <si>
    <t xml:space="preserve">  旅游业管理与服务支出</t>
  </si>
  <si>
    <t xml:space="preserve">    行政运行（旅游业管理与服务支出）</t>
  </si>
  <si>
    <t xml:space="preserve">    旅游宣传</t>
  </si>
  <si>
    <t xml:space="preserve">    其他旅游业管理与服务支出</t>
  </si>
  <si>
    <t xml:space="preserve">  涉外发展服务支出</t>
  </si>
  <si>
    <t xml:space="preserve">    其他涉外发展服务支出</t>
  </si>
  <si>
    <t xml:space="preserve">  其他商业服务业等支出(款)</t>
  </si>
  <si>
    <t xml:space="preserve">    服务业基础设施建设</t>
  </si>
  <si>
    <t>援助其他地区支出</t>
  </si>
  <si>
    <t xml:space="preserve">  其他支出</t>
  </si>
  <si>
    <t>国土海洋气象等支出</t>
  </si>
  <si>
    <t xml:space="preserve">  国土资源事务</t>
  </si>
  <si>
    <t xml:space="preserve">    国土整治</t>
  </si>
  <si>
    <t xml:space="preserve">    地质矿产资源利用与保护</t>
  </si>
  <si>
    <t xml:space="preserve">    其他国土资源事务支出</t>
  </si>
  <si>
    <t xml:space="preserve">  气象事务</t>
  </si>
  <si>
    <t xml:space="preserve">    其他气象事务支出</t>
  </si>
  <si>
    <t>住房保障支出</t>
  </si>
  <si>
    <t xml:space="preserve">  保障性安居工程支出</t>
  </si>
  <si>
    <t xml:space="preserve">    其他保障性安居工程支出</t>
  </si>
  <si>
    <t xml:space="preserve">  住房改革支出</t>
  </si>
  <si>
    <t xml:space="preserve">    住房公积金</t>
  </si>
  <si>
    <t xml:space="preserve">    提租补贴</t>
  </si>
  <si>
    <t xml:space="preserve">    购房补贴</t>
  </si>
  <si>
    <t>预备费</t>
  </si>
  <si>
    <t>债务付息支出</t>
  </si>
  <si>
    <t xml:space="preserve">   地方政府一般债券付息支出</t>
  </si>
  <si>
    <t xml:space="preserve">     地方政府一般债券付息支出</t>
  </si>
  <si>
    <t>债务发行费用支出</t>
  </si>
  <si>
    <t xml:space="preserve">  地方政府一般债务发行费用支出</t>
  </si>
  <si>
    <t>其他支出</t>
  </si>
  <si>
    <t xml:space="preserve">    其他支出</t>
  </si>
  <si>
    <t xml:space="preserve">  年初预留</t>
  </si>
  <si>
    <t>附表1-5</t>
  </si>
  <si>
    <t>2017年度晋安区一般公共预算本级支出经济分类情况表</t>
  </si>
  <si>
    <t>项   目</t>
  </si>
  <si>
    <t>一、工资福利支出</t>
  </si>
  <si>
    <t>二、商品和服务支出</t>
  </si>
  <si>
    <t>三、对个人和家庭的补助</t>
  </si>
  <si>
    <t>四、基本建设支出</t>
  </si>
  <si>
    <t>五、其他资本性支出</t>
  </si>
  <si>
    <t>六、对企事业单位的补贴</t>
  </si>
  <si>
    <t>七、债务利息支出</t>
  </si>
  <si>
    <t>八、其他支出</t>
  </si>
  <si>
    <t>合   计</t>
  </si>
  <si>
    <t>附表1-6</t>
  </si>
  <si>
    <t>2017年度晋安区一般公共预算本级基本支出经济分类情况表</t>
  </si>
  <si>
    <t>项目</t>
  </si>
  <si>
    <t xml:space="preserve">  基本工资</t>
  </si>
  <si>
    <t xml:space="preserve">  津贴补贴</t>
  </si>
  <si>
    <t xml:space="preserve">  奖金</t>
  </si>
  <si>
    <t xml:space="preserve">  社会保障缴费</t>
  </si>
  <si>
    <t xml:space="preserve">  伙食补助费</t>
  </si>
  <si>
    <t xml:space="preserve">  绩效工资</t>
  </si>
  <si>
    <t xml:space="preserve">  其他工资福利支出</t>
  </si>
  <si>
    <t xml:space="preserve">  办公费</t>
  </si>
  <si>
    <t xml:space="preserve">  印刷费</t>
  </si>
  <si>
    <t xml:space="preserve">  咨询费</t>
  </si>
  <si>
    <t xml:space="preserve">  手续费</t>
  </si>
  <si>
    <t xml:space="preserve">  水费</t>
  </si>
  <si>
    <t xml:space="preserve">  电费</t>
  </si>
  <si>
    <t xml:space="preserve">  邮电费</t>
  </si>
  <si>
    <t xml:space="preserve">  取暖费</t>
  </si>
  <si>
    <t xml:space="preserve">  物业管理费</t>
  </si>
  <si>
    <t xml:space="preserve">  差旅费</t>
  </si>
  <si>
    <t xml:space="preserve">  因公出国(境)费用 </t>
  </si>
  <si>
    <t xml:space="preserve">  维修(护)费</t>
  </si>
  <si>
    <t xml:space="preserve">  租赁费</t>
  </si>
  <si>
    <t xml:space="preserve">  会议费</t>
  </si>
  <si>
    <t xml:space="preserve">  培训费</t>
  </si>
  <si>
    <t xml:space="preserve">  公务接待费</t>
  </si>
  <si>
    <t xml:space="preserve">  专用材料费</t>
  </si>
  <si>
    <t xml:space="preserve">  被装购置费</t>
  </si>
  <si>
    <t xml:space="preserve">  专用燃料费</t>
  </si>
  <si>
    <t xml:space="preserve">  劳务费</t>
  </si>
  <si>
    <t xml:space="preserve">  委托业务费</t>
  </si>
  <si>
    <t xml:space="preserve">  工会经费</t>
  </si>
  <si>
    <t xml:space="preserve">  福利费</t>
  </si>
  <si>
    <t xml:space="preserve">  公务用车运行维护费</t>
  </si>
  <si>
    <t xml:space="preserve">  其他交通费用</t>
  </si>
  <si>
    <t xml:space="preserve">  税金及附加费用</t>
  </si>
  <si>
    <t xml:space="preserve">  其他商品和服务支出</t>
  </si>
  <si>
    <t xml:space="preserve">  离休费</t>
  </si>
  <si>
    <t xml:space="preserve">  退休费</t>
  </si>
  <si>
    <t xml:space="preserve">  退职(役)费</t>
  </si>
  <si>
    <t xml:space="preserve">  抚恤金</t>
  </si>
  <si>
    <t xml:space="preserve">  生活补助</t>
  </si>
  <si>
    <t xml:space="preserve">  救济费</t>
  </si>
  <si>
    <t xml:space="preserve">  医疗费</t>
  </si>
  <si>
    <t xml:space="preserve">  助学金</t>
  </si>
  <si>
    <t xml:space="preserve">  奖励金</t>
  </si>
  <si>
    <t xml:space="preserve">  生产补贴</t>
  </si>
  <si>
    <t xml:space="preserve">  住房公积金</t>
  </si>
  <si>
    <t xml:space="preserve">  提租补贴</t>
  </si>
  <si>
    <t xml:space="preserve">  购房补贴</t>
  </si>
  <si>
    <t xml:space="preserve">  其他对个人和家庭的补助支出</t>
  </si>
  <si>
    <t>四、其他资本性支出</t>
  </si>
  <si>
    <t xml:space="preserve">  房屋建筑物购建</t>
  </si>
  <si>
    <t xml:space="preserve">  办公设备购置</t>
  </si>
  <si>
    <t xml:space="preserve">  专用设备购置</t>
  </si>
  <si>
    <t xml:space="preserve">  基础设施建设</t>
  </si>
  <si>
    <t xml:space="preserve">  大型修缮</t>
  </si>
  <si>
    <t xml:space="preserve">  信息网络及软件购置更新</t>
  </si>
  <si>
    <t xml:space="preserve">  物资储备</t>
  </si>
  <si>
    <t xml:space="preserve">  土地补偿</t>
  </si>
  <si>
    <t xml:space="preserve">  安置补助</t>
  </si>
  <si>
    <t xml:space="preserve">  地上附着物和青苗补偿</t>
  </si>
  <si>
    <t xml:space="preserve">  拆迁补偿</t>
  </si>
  <si>
    <t xml:space="preserve">  公务用车购置</t>
  </si>
  <si>
    <t xml:space="preserve">  其他交通工具购置</t>
  </si>
  <si>
    <t xml:space="preserve">  其他资本性支出</t>
  </si>
  <si>
    <t>五、对企事业单位的补贴</t>
  </si>
  <si>
    <t xml:space="preserve">  企业政策性补贴</t>
  </si>
  <si>
    <t xml:space="preserve">  事业单位补贴</t>
  </si>
  <si>
    <t xml:space="preserve">  财政贴息</t>
  </si>
  <si>
    <t xml:space="preserve">  其他对企事业单位的补贴</t>
  </si>
  <si>
    <t>六、债务利息支出</t>
  </si>
  <si>
    <t xml:space="preserve">  国内债务付息</t>
  </si>
  <si>
    <t xml:space="preserve">  国外债务付息</t>
  </si>
  <si>
    <t>七、其他支出</t>
  </si>
  <si>
    <t xml:space="preserve">  赠与</t>
  </si>
  <si>
    <t>合  计</t>
  </si>
  <si>
    <t>附表1-7</t>
  </si>
  <si>
    <t>2017年度晋安区对下税收返还和转移支付预算表</t>
  </si>
  <si>
    <t> 单位：万元</t>
  </si>
  <si>
    <t>小计</t>
  </si>
  <si>
    <t xml:space="preserve">鼓山镇 </t>
  </si>
  <si>
    <t>岳峰镇</t>
  </si>
  <si>
    <t>新店镇</t>
  </si>
  <si>
    <t>宦溪镇</t>
  </si>
  <si>
    <t>寿山乡</t>
  </si>
  <si>
    <t>日溪乡</t>
  </si>
  <si>
    <t>未落实到乡镇数</t>
  </si>
  <si>
    <t>一、税收返还</t>
  </si>
  <si>
    <t>二、一般性转移支付</t>
  </si>
  <si>
    <t>1.体制补助收入</t>
  </si>
  <si>
    <t>2.均衡性转移支付补助收入</t>
  </si>
  <si>
    <t>3.革命老区及边境地区转移支付收入</t>
  </si>
  <si>
    <t>4.县级基本财力保障机制奖补资金收入</t>
  </si>
  <si>
    <t>5.结算补助收入</t>
  </si>
  <si>
    <t>6.成品油价格和税费改革转移支付补助收入</t>
  </si>
  <si>
    <t>7.基层公检法司转移支付收入</t>
  </si>
  <si>
    <t>8.义务教育等转移支付收入</t>
  </si>
  <si>
    <t>9.基本养老保险和低保等转移支付收入</t>
  </si>
  <si>
    <t>10.新型农村合作医疗等转移支付收入</t>
  </si>
  <si>
    <t>11.农村综合改革等转移支付收入</t>
  </si>
  <si>
    <t>12.产粮（油）大县奖励资金收入</t>
  </si>
  <si>
    <t>13.重点生态功能区转移支付收入</t>
  </si>
  <si>
    <t>14.固定数额补助收入</t>
  </si>
  <si>
    <t>15.其他一般性转移支付收入</t>
  </si>
  <si>
    <t>三、专项转移支付</t>
  </si>
  <si>
    <t>1.一般公共服务支出</t>
  </si>
  <si>
    <t xml:space="preserve">  其中:少数民族补助专项</t>
  </si>
  <si>
    <t xml:space="preserve">       文化创意产业扶持</t>
  </si>
  <si>
    <t>2.文化体育与传媒支出</t>
  </si>
  <si>
    <t xml:space="preserve">  其中:37个村（社区）文化活动中心建设</t>
  </si>
  <si>
    <t xml:space="preserve">       鼓山镇文体中心建设</t>
  </si>
  <si>
    <t xml:space="preserve">       降虎至贵安古道古桥、沿线古亭修复等</t>
  </si>
  <si>
    <t xml:space="preserve">       南洋至九峰登山古道3公里</t>
  </si>
  <si>
    <t xml:space="preserve">       文化下乡</t>
  </si>
  <si>
    <t>3.社会保障和就业支出</t>
  </si>
  <si>
    <t xml:space="preserve">   其中：综合服务场所装修（万科金域榕郡三期）</t>
  </si>
  <si>
    <t xml:space="preserve">         南洋村级组织活动场所装修</t>
  </si>
  <si>
    <t xml:space="preserve">         居家养老运营补助</t>
  </si>
  <si>
    <t xml:space="preserve">         建设村级组织活动场所</t>
  </si>
  <si>
    <t>4.城乡社区支出</t>
  </si>
  <si>
    <t xml:space="preserve">   其中：城区保洁经费</t>
  </si>
  <si>
    <t xml:space="preserve">         安装吾洋、大坂、芹石村环村道路和石牌村南垅自然村太阳能路灯</t>
  </si>
  <si>
    <t xml:space="preserve">         增设民义村、南洋村环村路、峨嵋村、胜利村、弥高村路灯</t>
  </si>
  <si>
    <t xml:space="preserve">         安装点洋梅坑村公路太阳能路灯</t>
  </si>
  <si>
    <t xml:space="preserve">         宦溪村、该由村周边地下管网、路灯、绿化及停车场等</t>
  </si>
  <si>
    <t xml:space="preserve">         日溪万洋村路口环村路灯</t>
  </si>
  <si>
    <t xml:space="preserve">         安装日溪乡东坪村金山顶环村路灯</t>
  </si>
  <si>
    <t xml:space="preserve">         宜居环境：停车场建设</t>
  </si>
  <si>
    <t xml:space="preserve">         寿山、宦溪太阳能路灯</t>
  </si>
  <si>
    <t xml:space="preserve">         城中村清扫</t>
  </si>
  <si>
    <t xml:space="preserve">         农村清洁家园</t>
  </si>
  <si>
    <t xml:space="preserve">         山区乡镇垃圾治理</t>
  </si>
  <si>
    <t xml:space="preserve">         地下配电站房建设</t>
  </si>
  <si>
    <t xml:space="preserve">         美丽乡村建设</t>
  </si>
  <si>
    <t xml:space="preserve">         景观整治</t>
  </si>
  <si>
    <t xml:space="preserve">         小街巷建设</t>
  </si>
  <si>
    <t xml:space="preserve">         旧住宅小区整治</t>
  </si>
  <si>
    <t xml:space="preserve"> 5.农林水支出</t>
  </si>
  <si>
    <t xml:space="preserve">     其中：农村一事一议财政补助</t>
  </si>
  <si>
    <t xml:space="preserve">           宦溪嘉湖、南口水库加固除险</t>
  </si>
  <si>
    <t xml:space="preserve">           宦溪南洋村自来水水源至蓄水池整体改造</t>
  </si>
  <si>
    <t xml:space="preserve">           饮水水源地及村庄饮用水管网建设</t>
  </si>
  <si>
    <t xml:space="preserve">           水利救灾</t>
  </si>
  <si>
    <t xml:space="preserve">           寿山九峰村中心区域房屋外立面改造</t>
  </si>
  <si>
    <t xml:space="preserve">           乡镇农村会计代理人员</t>
  </si>
  <si>
    <t xml:space="preserve">           芹草洋少数民族自然村造福工程</t>
  </si>
  <si>
    <t xml:space="preserve">           薄弱村扶持资金</t>
  </si>
  <si>
    <t xml:space="preserve">          日溪中心街区改造</t>
  </si>
  <si>
    <t xml:space="preserve">          清水工程</t>
  </si>
  <si>
    <t xml:space="preserve">          寿山乡前洋村村庄饮用水水源地及管网改造</t>
  </si>
  <si>
    <t xml:space="preserve">          都市现代农业发展专项</t>
  </si>
  <si>
    <t xml:space="preserve">          幸福家园建设</t>
  </si>
  <si>
    <t>6.商业服务业等支出</t>
  </si>
  <si>
    <t xml:space="preserve">    其中：旅游公厕建设</t>
  </si>
  <si>
    <t xml:space="preserve">          降虎村红军公园、红军降虎战斗纪念馆和红军街建设</t>
  </si>
  <si>
    <t xml:space="preserve">          九峰乡村旅游周边环境整治</t>
  </si>
  <si>
    <t>7.国土海洋气象等支出</t>
  </si>
  <si>
    <t xml:space="preserve">    其中：护矿经费</t>
  </si>
  <si>
    <t xml:space="preserve">          鼓岭宜夏村下乖自然村地灾点整治</t>
  </si>
  <si>
    <t xml:space="preserve">          宦溪镇、寿山乡地灾点隐患治理</t>
  </si>
  <si>
    <t xml:space="preserve">          北峰山区露天矿点实行无人机航摄</t>
  </si>
  <si>
    <t>说明:2017年区级一般公共预算收入表中补助乡镇支出1680.43万元,加上2017年区本级财力安排的转移性支付项目22563.5万元，合计安排对县区转移支付24243.93万元。</t>
  </si>
  <si>
    <t>附表1-8</t>
  </si>
  <si>
    <t>2017年度晋安区本级一般公共预算“三公”经费支出预算表</t>
  </si>
  <si>
    <t>上年预算数</t>
  </si>
  <si>
    <t>合计</t>
  </si>
  <si>
    <t>1、因公出国（境）费用</t>
  </si>
  <si>
    <t>2、公务接待费</t>
  </si>
  <si>
    <t>3、公务用车购置及运行费</t>
  </si>
  <si>
    <t>其中：（1）公务用车运行费</t>
  </si>
  <si>
    <t xml:space="preserve">      （2）公务用车购置费</t>
  </si>
  <si>
    <t>50</t>
  </si>
  <si>
    <t>备注：</t>
  </si>
  <si>
    <t xml:space="preserve">1.按照党中央、国务院有关文件及部门预算管理有关规定，“三公”经费包括因公出国（境）费、公务用车购置及运行费和公务接待费。（1）因公出国（境）费，指单位工作人员公务出国（境）的住宿费、旅费、伙食补助费、杂费、培训费等支出。（2）公务用车购置及运行费，指单位公务用车购置费及租用费、燃料费、维修费、过路过桥费、保险费、安全奖励费用等支出，公务用车指用于履行公务的机动车辆，包括领导干部用车、一般公务用车和执法执勤用车。（3）公务接待费，指单位按规定开支的各类公务接待（含外宾接待）支出。     </t>
  </si>
  <si>
    <t>2.经汇总，本级2017年使用一般公共预算拨款安排的“三公”经费预算数为922.39万元，比上年预算数减少462.61万元。其中，因公出国（境）经费14.3万元，与上年预算数相比下降59.14%（主要原因：加强因公出国（境）审批管理，严格控制因公出国（境)人数）；公务接待费142.97万元，与上年预算数相比下降4.69%（主要原因：严格执行中央关于党政机关国内公务接待管理规定，健全完善公务接待经费管理办法）；公务用车购置经费0万元，公务用车运行经费765.12万元，与上年预算数相比下降33.47%（主要原因：严格审批公务用车购置，认真落实公务用车运行维护费定额标准）。</t>
  </si>
  <si>
    <t>附表1-9</t>
  </si>
  <si>
    <t>2017年度政府性基金收入预算表</t>
  </si>
  <si>
    <t>项      目</t>
  </si>
  <si>
    <t>一、港口建设费收入</t>
  </si>
  <si>
    <t>二、国家电影事业发展专项资金收入</t>
  </si>
  <si>
    <t>三、城市公用事业附加收入</t>
  </si>
  <si>
    <t>四、国有土地收益基金收入</t>
  </si>
  <si>
    <t>五、农业土地开发资金收入</t>
  </si>
  <si>
    <t>六、国有土地使用权出让收入</t>
  </si>
  <si>
    <t>七、大中型水库库区基金收入</t>
  </si>
  <si>
    <t>八、彩票公益金收入</t>
  </si>
  <si>
    <t>九、城市基础设施配套费收入</t>
  </si>
  <si>
    <t>十、小型水库移民扶助基金收入</t>
  </si>
  <si>
    <t>十一、国家重大水利工程建设基金收入</t>
  </si>
  <si>
    <t>十二、污水处理费收入</t>
  </si>
  <si>
    <t>十三、彩票发行机构和彩票销售机构的业务费用</t>
  </si>
  <si>
    <t>十四、其他政府性基金收入</t>
  </si>
  <si>
    <t>本年收入小计</t>
  </si>
  <si>
    <t>债务收入</t>
  </si>
  <si>
    <t>转移性收入</t>
  </si>
  <si>
    <t xml:space="preserve">           上级补助收入</t>
  </si>
  <si>
    <t xml:space="preserve">           下级上解收入</t>
  </si>
  <si>
    <t xml:space="preserve">           上年结余收入</t>
  </si>
  <si>
    <t xml:space="preserve">           调入资金</t>
  </si>
  <si>
    <t xml:space="preserve">           债务转贷收入 </t>
  </si>
  <si>
    <t>附表1-10</t>
  </si>
  <si>
    <t>2017年度晋安区政府性基金支出预算表</t>
  </si>
  <si>
    <t>一、文化体育与传媒支出</t>
  </si>
  <si>
    <t>二、社会保障和就业支出</t>
  </si>
  <si>
    <t>三、节能环保支出</t>
  </si>
  <si>
    <t>四、城乡社区支出</t>
  </si>
  <si>
    <t>五、农林水支出</t>
  </si>
  <si>
    <t>六、交通运输支出</t>
  </si>
  <si>
    <t>七、资源勘探信息等支出</t>
  </si>
  <si>
    <t>八、商业服务业等支出</t>
  </si>
  <si>
    <t>九、其他支出</t>
  </si>
  <si>
    <t>十、债务付息支出</t>
  </si>
  <si>
    <t>十一、债务发行费用支出</t>
  </si>
  <si>
    <t>本年支出小计</t>
  </si>
  <si>
    <t>债务还本支出</t>
  </si>
  <si>
    <t>补助下级支出</t>
  </si>
  <si>
    <t>上解上级支出</t>
  </si>
  <si>
    <t>调出资金</t>
  </si>
  <si>
    <t xml:space="preserve">债务转贷支出 </t>
  </si>
  <si>
    <t>年终结余</t>
  </si>
  <si>
    <t>附表1-11</t>
  </si>
  <si>
    <t>2017年度政府性基金本级收入预算表</t>
  </si>
  <si>
    <t>附表1-12</t>
  </si>
  <si>
    <t>2017年度政府性基金本级支出预算表</t>
  </si>
  <si>
    <t xml:space="preserve">  核电站乏燃料处理处置基金支出</t>
  </si>
  <si>
    <t xml:space="preserve">  国家电影事业发展专项资金及对应专项债务收入安排的支出</t>
  </si>
  <si>
    <t xml:space="preserve">  大中型水库移民后期扶持基金支出</t>
  </si>
  <si>
    <t xml:space="preserve">  小型水库移民扶助基金及对应专项债务收入安排的支出</t>
  </si>
  <si>
    <t xml:space="preserve">  可再生能源电价附加收入安排的支出</t>
  </si>
  <si>
    <t xml:space="preserve">  废弃电器电子产品处理基金支出</t>
  </si>
  <si>
    <t xml:space="preserve">  国有土地使用权出让收入及对应专项债务收入安排的支出</t>
  </si>
  <si>
    <t xml:space="preserve">  城市公用事业附加及对应专项债务收入安排的支出</t>
  </si>
  <si>
    <t xml:space="preserve">  国有土地收益基金及对应专项债务收入安排的支出</t>
  </si>
  <si>
    <t xml:space="preserve">  农业土地开发资金及对应专项债务收入安排的支出</t>
  </si>
  <si>
    <t xml:space="preserve">  新增建设用地土地有偿使用费及对应专项债务收入安排的支出</t>
  </si>
  <si>
    <t xml:space="preserve">  城市基础设施配套费及对应专项债务收入安排的支出</t>
  </si>
  <si>
    <t xml:space="preserve">  污水处理费及对应专项债务收入安排的支出</t>
  </si>
  <si>
    <t xml:space="preserve">  新菜地开发建设基金及对应专项债务收入安排的支出</t>
  </si>
  <si>
    <t xml:space="preserve">  大中型水库库区基金及对应专项债务收入安排的支出</t>
  </si>
  <si>
    <t xml:space="preserve">  三峡水库库区基金支出</t>
  </si>
  <si>
    <t xml:space="preserve">  南水北调工程基金及对应专项债务收入安排的支出</t>
  </si>
  <si>
    <t xml:space="preserve">  国家重大水利工程建设基金及对应专项债务收入安排的支出</t>
  </si>
  <si>
    <t xml:space="preserve">  海南省高等级公路车辆通行附加费及对应专项债务收入安排的支出</t>
  </si>
  <si>
    <t xml:space="preserve">  车辆通行费及对应专项债务收入安排的支出</t>
  </si>
  <si>
    <t xml:space="preserve">  港口建设费及对应专项债务收入安排的支出</t>
  </si>
  <si>
    <t xml:space="preserve">  铁路建设基金支出</t>
  </si>
  <si>
    <t xml:space="preserve">  船舶油污损害赔偿基金支出</t>
  </si>
  <si>
    <t xml:space="preserve">  民航发展基金支出</t>
  </si>
  <si>
    <t xml:space="preserve">  散装水泥专项资金及对应专项债务收入安排的支出</t>
  </si>
  <si>
    <t xml:space="preserve">  新型墙体材料专项基金及对应专项债务收入安排的支出</t>
  </si>
  <si>
    <t xml:space="preserve">  农网还贷资金支出</t>
  </si>
  <si>
    <t xml:space="preserve">  旅游发展基金支出</t>
  </si>
  <si>
    <t>金融支出</t>
  </si>
  <si>
    <t xml:space="preserve">  金融调控支出</t>
  </si>
  <si>
    <t xml:space="preserve">    中央特别国债经营基金支出</t>
  </si>
  <si>
    <t xml:space="preserve">    中央特别国债经营基金财务支出</t>
  </si>
  <si>
    <t xml:space="preserve">  彩票发行销售机构业务费安排的支出</t>
  </si>
  <si>
    <t xml:space="preserve">  彩票公益金及对应专项债务收入安排的支出</t>
  </si>
  <si>
    <t xml:space="preserve">  烟草企业上缴专项收入安排的支出</t>
  </si>
  <si>
    <t xml:space="preserve">  其他政府性基金及对应专项债务收入安排的支出</t>
  </si>
  <si>
    <t>附表1-13</t>
  </si>
  <si>
    <t>2017年度政府性基金转移支付预算表</t>
  </si>
  <si>
    <t>××地区</t>
  </si>
  <si>
    <t>……</t>
  </si>
  <si>
    <t>未落实到地区数</t>
  </si>
  <si>
    <t>没有此项收入</t>
  </si>
  <si>
    <t>附表1-14</t>
  </si>
  <si>
    <t>2017年度国有资本经营收入预算表</t>
  </si>
  <si>
    <t>一、利润收入</t>
  </si>
  <si>
    <t>二、股利、股息收入</t>
  </si>
  <si>
    <t>三、产权转让收入</t>
  </si>
  <si>
    <t>四、清算收入</t>
  </si>
  <si>
    <t>五、其他国有资本经营预算收入</t>
  </si>
  <si>
    <t>本年收入合计</t>
  </si>
  <si>
    <t xml:space="preserve">    国有资本经营预算转移支付收入</t>
  </si>
  <si>
    <t xml:space="preserve">    上年结转收入</t>
  </si>
  <si>
    <t>区属国有企业按照区政府的《福州市晋安区区级国有资本经营预算试行办法》（榕晋政综[2015]69号）及《福州市晋安区区级国有资本收益收缴管理试行办法》（榕晋政综[2015]69号）文件预计2016末均为亏损，2016年初国有资本经营预算收支无数字。</t>
  </si>
  <si>
    <t>附表1-15</t>
  </si>
  <si>
    <t>2017年度国有资本经营支出预算表</t>
  </si>
  <si>
    <t>一、解决历史遗留问题及改革成本支出</t>
  </si>
  <si>
    <t>二、国有企业资本金注入</t>
  </si>
  <si>
    <t>三、国有企业政策性补贴</t>
  </si>
  <si>
    <t>四、金融国有资本经营预算支出</t>
  </si>
  <si>
    <t>五、其他国有资本经营预算支出</t>
  </si>
  <si>
    <t xml:space="preserve">    国有资本经营预算转移支付支出</t>
  </si>
  <si>
    <t xml:space="preserve">    调出资金</t>
  </si>
  <si>
    <t>附表1-16</t>
  </si>
  <si>
    <t>2017年度本级国有资本经营收入预算表</t>
  </si>
  <si>
    <t xml:space="preserve">  其中：××企业(名称)利润收入</t>
  </si>
  <si>
    <t>…………………</t>
  </si>
  <si>
    <t xml:space="preserve">  其中：国有控股公司股利、股息收入</t>
  </si>
  <si>
    <t xml:space="preserve"> 国有参股公司股利、股息收入</t>
  </si>
  <si>
    <t xml:space="preserve"> 金融企业股利、股息收入</t>
  </si>
  <si>
    <t xml:space="preserve"> 其他国有企业股利、股息收入</t>
  </si>
  <si>
    <t>附表1-18</t>
  </si>
  <si>
    <t>2017年度晋安区社会保险基金预算收入表</t>
  </si>
  <si>
    <t>一、企业职工基本养老保险基金收入</t>
  </si>
  <si>
    <t>二、城乡居民基本养老保险基金收入</t>
  </si>
  <si>
    <t>三、机关事业单位基本养老保险基金收入</t>
  </si>
  <si>
    <t>四、职工基本医疗保险基金收入</t>
  </si>
  <si>
    <t>五、居民基本医疗保险基金收入</t>
  </si>
  <si>
    <r>
      <rPr>
        <sz val="11"/>
        <color indexed="8"/>
        <rFont val="Times New Roman"/>
        <charset val="134"/>
      </rPr>
      <t xml:space="preserve"> (</t>
    </r>
    <r>
      <rPr>
        <sz val="11"/>
        <color indexed="8"/>
        <rFont val="宋体"/>
        <charset val="134"/>
      </rPr>
      <t>一</t>
    </r>
    <r>
      <rPr>
        <sz val="11"/>
        <color indexed="8"/>
        <rFont val="Times New Roman"/>
        <charset val="134"/>
      </rPr>
      <t xml:space="preserve">) </t>
    </r>
    <r>
      <rPr>
        <sz val="11"/>
        <color indexed="8"/>
        <rFont val="宋体"/>
        <charset val="134"/>
      </rPr>
      <t>城乡居民基本医疗保险基金收入</t>
    </r>
  </si>
  <si>
    <t>(二) 新型农村合作医疗基金收入</t>
  </si>
  <si>
    <r>
      <rPr>
        <sz val="11"/>
        <color indexed="8"/>
        <rFont val="Times New Roman"/>
        <charset val="134"/>
      </rPr>
      <t xml:space="preserve"> (</t>
    </r>
    <r>
      <rPr>
        <sz val="11"/>
        <color indexed="8"/>
        <rFont val="宋体"/>
        <charset val="134"/>
      </rPr>
      <t>三</t>
    </r>
    <r>
      <rPr>
        <sz val="11"/>
        <color indexed="8"/>
        <rFont val="Times New Roman"/>
        <charset val="134"/>
      </rPr>
      <t xml:space="preserve">) </t>
    </r>
    <r>
      <rPr>
        <sz val="11"/>
        <color indexed="8"/>
        <rFont val="宋体"/>
        <charset val="134"/>
      </rPr>
      <t>城镇居民基本医疗保险基金收入</t>
    </r>
  </si>
  <si>
    <t>六、工伤保险基金收入</t>
  </si>
  <si>
    <t>七、失业保险基金收入</t>
  </si>
  <si>
    <t>八、生育保险基金收入</t>
  </si>
  <si>
    <t>合    计</t>
  </si>
  <si>
    <t>附表1-17</t>
  </si>
  <si>
    <t>2017年度本级国有资本经营支出预算表</t>
  </si>
  <si>
    <t xml:space="preserve"> 其中：厂办大集体改革支出</t>
  </si>
  <si>
    <t>“三供一业”移交补助支出</t>
  </si>
  <si>
    <t>国有企业办职教幼教补助支出</t>
  </si>
  <si>
    <t>国有企业办公共服务机构移交补助支出</t>
  </si>
  <si>
    <t>国有企业退休人员社会化管理补助支出</t>
  </si>
  <si>
    <t>国有企业棚户区改造支出</t>
  </si>
  <si>
    <t>国有企业改革成本支出</t>
  </si>
  <si>
    <t>离休干部医药补助支出</t>
  </si>
  <si>
    <t>其他解决历史遗留问题及改革成本支出</t>
  </si>
  <si>
    <t xml:space="preserve"> 其中：国有经济结构调整支出</t>
  </si>
  <si>
    <t>公益性设施投资支出</t>
  </si>
  <si>
    <t>前瞻性战略性产业发展支出</t>
  </si>
  <si>
    <t>生态环境保护支出</t>
  </si>
  <si>
    <t>支持科技进步支出</t>
  </si>
  <si>
    <t>保障国有经济安全支出</t>
  </si>
  <si>
    <t>对外投资合作支出</t>
  </si>
  <si>
    <t>其他国有企业资本金注入</t>
  </si>
  <si>
    <t xml:space="preserve"> 其中：国有企业政策性补贴</t>
  </si>
  <si>
    <t xml:space="preserve"> 其中：资本性支出</t>
  </si>
  <si>
    <t xml:space="preserve">       改革性支出</t>
  </si>
  <si>
    <t xml:space="preserve">      其他金融国有资本经营预算支出</t>
  </si>
  <si>
    <t xml:space="preserve">  其中：其他国有资本经营预算支出</t>
  </si>
  <si>
    <t>本年支出总计</t>
  </si>
  <si>
    <t>附表1-19</t>
  </si>
  <si>
    <t>2017年度晋安区社会保险基金预算支出表</t>
  </si>
  <si>
    <t>一、企业职工基本养老保险基金支出</t>
  </si>
  <si>
    <t>二、城乡居民基本养老保险基金支出</t>
  </si>
  <si>
    <t>三、机关事业单位基本养老保险基金支出</t>
  </si>
  <si>
    <t>四、职工基本医疗保险基金支出</t>
  </si>
  <si>
    <t>五、居民基本医疗保险基金支出</t>
  </si>
  <si>
    <t xml:space="preserve"> (一) 城乡居民基本医疗保险基金支出</t>
  </si>
  <si>
    <t>(二) 新型农村合作医疗基金支出</t>
  </si>
  <si>
    <t xml:space="preserve"> (三) 城镇居民基本医疗保险基金支出</t>
  </si>
  <si>
    <t>六、工伤保险基金支出</t>
  </si>
  <si>
    <t>七、失业保险基金支出</t>
  </si>
  <si>
    <t>八、生育保险基金支出</t>
  </si>
  <si>
    <t>附表1-20</t>
  </si>
  <si>
    <t>2017年度晋安区本级社会保险基金预算收入表</t>
  </si>
  <si>
    <t>项　目</t>
  </si>
  <si>
    <t xml:space="preserve">    其中：保险费收入</t>
  </si>
  <si>
    <t xml:space="preserve">          财政补贴收入</t>
  </si>
  <si>
    <t xml:space="preserve">          利息收入</t>
  </si>
  <si>
    <t xml:space="preserve">          其他收入</t>
  </si>
  <si>
    <t xml:space="preserve">          动用上年结余收入</t>
  </si>
  <si>
    <t xml:space="preserve"> (一) 城乡居民基本医疗保险基金收入</t>
  </si>
  <si>
    <t xml:space="preserve"> (三) 城镇居民基本医疗保险基金收入</t>
  </si>
  <si>
    <t>附表1-21</t>
  </si>
  <si>
    <t>2017年度本级社会保险基金预算支出表</t>
  </si>
  <si>
    <t xml:space="preserve">    其中：基本养老金</t>
  </si>
  <si>
    <t xml:space="preserve">          医疗补助金</t>
  </si>
  <si>
    <t xml:space="preserve">          丧葬抚恤补助</t>
  </si>
  <si>
    <t xml:space="preserve">          其他企业职工基本养老保险基金支出</t>
  </si>
  <si>
    <t xml:space="preserve">    其中：基础养老金支出</t>
  </si>
  <si>
    <t xml:space="preserve">          个人账户养老金支出</t>
  </si>
  <si>
    <t xml:space="preserve">          丧葬抚恤补助支出</t>
  </si>
  <si>
    <t xml:space="preserve">          其他城乡居民基本养老保险基金支出</t>
  </si>
  <si>
    <t xml:space="preserve">    其中：基本养老金支出</t>
  </si>
  <si>
    <t xml:space="preserve">          其他机关事业单位基本养老保险基金支出</t>
  </si>
  <si>
    <t xml:space="preserve">    其中：城镇职工基本医疗保险统筹基金</t>
  </si>
  <si>
    <t xml:space="preserve">          城镇职工医疗保险个人账户基金</t>
  </si>
  <si>
    <t xml:space="preserve">          其他城镇职工基本医疗保险基金支出</t>
  </si>
  <si>
    <t xml:space="preserve">        其中：城乡居民基本医疗保险基金医疗待遇支出</t>
  </si>
  <si>
    <t xml:space="preserve">              大病医疗保险支出</t>
  </si>
  <si>
    <t xml:space="preserve">              其他城乡居民基本医疗保险基金支出</t>
  </si>
  <si>
    <t xml:space="preserve">        其中：新型农村合作医疗基金医疗待遇支出</t>
  </si>
  <si>
    <t xml:space="preserve">              其他新型农村合作医疗基金支出</t>
  </si>
  <si>
    <t xml:space="preserve">        其中：城镇居民基本医疗保险基金医疗待遇支出</t>
  </si>
  <si>
    <t xml:space="preserve">              其他城镇居民基本医疗保险基金支出</t>
  </si>
  <si>
    <t xml:space="preserve">    其中：工伤保险基金支出</t>
  </si>
  <si>
    <t xml:space="preserve">          工伤保险待遇</t>
  </si>
  <si>
    <t xml:space="preserve">          劳动能力鉴定支出</t>
  </si>
  <si>
    <t xml:space="preserve">          工伤预防费用支出</t>
  </si>
  <si>
    <t xml:space="preserve">          其他工伤保险基金支出</t>
  </si>
  <si>
    <t xml:space="preserve">    其中：失业保险金</t>
  </si>
  <si>
    <t xml:space="preserve">          医疗保险费</t>
  </si>
  <si>
    <t xml:space="preserve">          职业培训和职业介绍补贴</t>
  </si>
  <si>
    <t xml:space="preserve">          其他失业保险基金支出</t>
  </si>
  <si>
    <t xml:space="preserve">    其中：生育保险基金支出</t>
  </si>
  <si>
    <t xml:space="preserve">          生育医疗费用支出</t>
  </si>
  <si>
    <t xml:space="preserve">          生育津贴支出</t>
  </si>
  <si>
    <t xml:space="preserve">          其他生育保险基金支出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</si>
</sst>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2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_-\¥* #,##0_-;\-\¥* #,##0_-;_-\¥* &quot;-&quot;_-;_-@_-"/>
    <numFmt numFmtId="177" formatCode="_ \¥* #,##0.00_ ;_ \¥* \-#,##0.00_ ;_ \¥* &quot;-&quot;??_ ;_ @_ "/>
    <numFmt numFmtId="178" formatCode="_-* #,##0.0000_-;\-* #,##0.0000_-;_-* &quot;-&quot;??_-;_-@_-"/>
    <numFmt numFmtId="179" formatCode="_-* #,##0.00_-;\-* #,##0.00_-;_-* &quot;-&quot;??_-;_-@_-"/>
    <numFmt numFmtId="180" formatCode="0.0"/>
    <numFmt numFmtId="181" formatCode="\$#,##0.00;\(\$#,##0.00\)"/>
    <numFmt numFmtId="182" formatCode="_(&quot;$&quot;* #,##0.00_);_(&quot;$&quot;* \(#,##0.00\);_(&quot;$&quot;* &quot;-&quot;??_);_(@_)"/>
    <numFmt numFmtId="183" formatCode="#,##0;\-#,##0;&quot;-&quot;"/>
    <numFmt numFmtId="184" formatCode="#,##0;\(#,##0\)"/>
    <numFmt numFmtId="185" formatCode="_(* #,##0.00_);_(* \(#,##0.00\);_(* &quot;-&quot;??_);_(@_)"/>
    <numFmt numFmtId="186" formatCode="_-&quot;$&quot;* #,##0_-;\-&quot;$&quot;* #,##0_-;_-&quot;$&quot;* &quot;-&quot;_-;_-@_-"/>
    <numFmt numFmtId="187" formatCode="\$#,##0;\(\$#,##0\)"/>
    <numFmt numFmtId="188" formatCode="#,##0.000_ "/>
    <numFmt numFmtId="189" formatCode="_-* #,##0_-;\-* #,##0_-;_-* &quot;-&quot;_-;_-@_-"/>
    <numFmt numFmtId="190" formatCode="0.00_ "/>
    <numFmt numFmtId="191" formatCode="#,##0_ ;[Red]\-#,##0\ "/>
    <numFmt numFmtId="192" formatCode="0.00_ ;[Red]\-0.00\ "/>
    <numFmt numFmtId="193" formatCode="0.0%"/>
    <numFmt numFmtId="194" formatCode="#,##0_ "/>
    <numFmt numFmtId="195" formatCode="#,##0_);[Red]\(#,##0\)"/>
    <numFmt numFmtId="196" formatCode="0_ "/>
    <numFmt numFmtId="197" formatCode="0.0_ "/>
  </numFmts>
  <fonts count="101">
    <font>
      <sz val="12"/>
      <name val="宋体"/>
      <charset val="134"/>
    </font>
    <font>
      <sz val="16"/>
      <color indexed="8"/>
      <name val="方正小标宋_GBK"/>
      <charset val="134"/>
    </font>
    <font>
      <sz val="12"/>
      <color indexed="9"/>
      <name val="宋体"/>
      <charset val="134"/>
    </font>
    <font>
      <sz val="11"/>
      <color indexed="8"/>
      <name val="黑体"/>
      <charset val="134"/>
    </font>
    <font>
      <b/>
      <sz val="11"/>
      <name val="宋体"/>
      <charset val="134"/>
    </font>
    <font>
      <b/>
      <sz val="11"/>
      <color indexed="8"/>
      <name val="宋体"/>
      <charset val="134"/>
    </font>
    <font>
      <sz val="11"/>
      <name val="宋体"/>
      <charset val="134"/>
    </font>
    <font>
      <sz val="11"/>
      <color indexed="8"/>
      <name val="Times New Roman"/>
      <charset val="134"/>
    </font>
    <font>
      <sz val="11"/>
      <color indexed="8"/>
      <name val="宋体"/>
      <charset val="134"/>
    </font>
    <font>
      <b/>
      <sz val="12"/>
      <name val="宋体"/>
      <charset val="134"/>
    </font>
    <font>
      <sz val="18"/>
      <name val="方正小标宋_GBK"/>
      <charset val="134"/>
    </font>
    <font>
      <sz val="11"/>
      <name val="宋体"/>
      <charset val="134"/>
      <scheme val="minor"/>
    </font>
    <font>
      <sz val="16"/>
      <color indexed="8"/>
      <name val="方正小标宋简体"/>
      <charset val="134"/>
    </font>
    <font>
      <sz val="12"/>
      <color indexed="8"/>
      <name val="宋体"/>
      <charset val="134"/>
    </font>
    <font>
      <b/>
      <sz val="11"/>
      <color indexed="8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1"/>
      <name val="宋体"/>
      <charset val="134"/>
      <scheme val="minor"/>
    </font>
    <font>
      <sz val="11"/>
      <name val="仿宋"/>
      <charset val="134"/>
    </font>
    <font>
      <sz val="10"/>
      <name val="宋体"/>
      <charset val="134"/>
      <scheme val="minor"/>
    </font>
    <font>
      <b/>
      <sz val="12"/>
      <color indexed="8"/>
      <name val="宋体"/>
      <charset val="134"/>
      <scheme val="minor"/>
    </font>
    <font>
      <b/>
      <sz val="10"/>
      <name val="宋体"/>
      <charset val="134"/>
    </font>
    <font>
      <sz val="10"/>
      <name val="宋体"/>
      <charset val="134"/>
    </font>
    <font>
      <sz val="16"/>
      <color theme="1"/>
      <name val="方正小标宋_GBK"/>
      <charset val="134"/>
    </font>
    <font>
      <sz val="9"/>
      <color indexed="8"/>
      <name val="宋体"/>
      <charset val="134"/>
    </font>
    <font>
      <sz val="11"/>
      <name val="方正小标宋简体"/>
      <charset val="134"/>
    </font>
    <font>
      <sz val="18"/>
      <name val="方正小标宋简体"/>
      <charset val="134"/>
    </font>
    <font>
      <sz val="11"/>
      <name val="黑体"/>
      <charset val="134"/>
    </font>
    <font>
      <sz val="11"/>
      <name val="宋体"/>
      <charset val="134"/>
      <scheme val="major"/>
    </font>
    <font>
      <b/>
      <sz val="11"/>
      <name val="宋体"/>
      <charset val="134"/>
      <scheme val="major"/>
    </font>
    <font>
      <sz val="12"/>
      <name val="黑体"/>
      <charset val="134"/>
    </font>
    <font>
      <sz val="11"/>
      <color indexed="10"/>
      <name val="宋体"/>
      <charset val="134"/>
    </font>
    <font>
      <sz val="16"/>
      <name val="宋体"/>
      <charset val="134"/>
    </font>
    <font>
      <sz val="14"/>
      <name val="宋体"/>
      <charset val="134"/>
    </font>
    <font>
      <b/>
      <sz val="26"/>
      <name val="方正小标宋_GBK"/>
      <charset val="134"/>
    </font>
    <font>
      <b/>
      <sz val="16"/>
      <name val="宋体"/>
      <charset val="134"/>
    </font>
    <font>
      <b/>
      <sz val="16"/>
      <name val="楷体"/>
      <charset val="134"/>
    </font>
    <font>
      <sz val="16"/>
      <name val="宋体"/>
      <charset val="134"/>
      <scheme val="minor"/>
    </font>
    <font>
      <sz val="14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9"/>
      <name val="宋体"/>
      <charset val="134"/>
    </font>
    <font>
      <sz val="11"/>
      <color indexed="17"/>
      <name val="宋体"/>
      <charset val="134"/>
    </font>
    <font>
      <b/>
      <sz val="15"/>
      <color indexed="56"/>
      <name val="宋体"/>
      <charset val="134"/>
    </font>
    <font>
      <sz val="11"/>
      <color indexed="42"/>
      <name val="宋体"/>
      <charset val="134"/>
    </font>
    <font>
      <b/>
      <sz val="11"/>
      <color indexed="52"/>
      <name val="宋体"/>
      <charset val="134"/>
    </font>
    <font>
      <b/>
      <sz val="18"/>
      <color indexed="56"/>
      <name val="宋体"/>
      <charset val="134"/>
    </font>
    <font>
      <sz val="12"/>
      <color indexed="20"/>
      <name val="宋体"/>
      <charset val="134"/>
    </font>
    <font>
      <sz val="11"/>
      <color indexed="20"/>
      <name val="宋体"/>
      <charset val="134"/>
    </font>
    <font>
      <b/>
      <sz val="18"/>
      <color indexed="62"/>
      <name val="宋体"/>
      <charset val="134"/>
    </font>
    <font>
      <sz val="10"/>
      <name val="Arial"/>
      <charset val="134"/>
    </font>
    <font>
      <sz val="11"/>
      <color indexed="62"/>
      <name val="宋体"/>
      <charset val="134"/>
    </font>
    <font>
      <sz val="11"/>
      <color indexed="60"/>
      <name val="宋体"/>
      <charset val="134"/>
    </font>
    <font>
      <sz val="11"/>
      <color indexed="52"/>
      <name val="宋体"/>
      <charset val="134"/>
    </font>
    <font>
      <i/>
      <sz val="11"/>
      <color indexed="23"/>
      <name val="宋体"/>
      <charset val="134"/>
    </font>
    <font>
      <b/>
      <sz val="11"/>
      <color indexed="42"/>
      <name val="宋体"/>
      <charset val="134"/>
    </font>
    <font>
      <b/>
      <sz val="11"/>
      <color indexed="56"/>
      <name val="宋体"/>
      <charset val="134"/>
    </font>
    <font>
      <b/>
      <sz val="11"/>
      <color indexed="9"/>
      <name val="宋体"/>
      <charset val="134"/>
    </font>
    <font>
      <b/>
      <sz val="21"/>
      <name val="楷体_GB2312"/>
      <charset val="134"/>
    </font>
    <font>
      <u/>
      <sz val="12"/>
      <color indexed="36"/>
      <name val="宋体"/>
      <charset val="134"/>
    </font>
    <font>
      <b/>
      <sz val="13"/>
      <color indexed="56"/>
      <name val="宋体"/>
      <charset val="134"/>
    </font>
    <font>
      <b/>
      <sz val="15"/>
      <color indexed="54"/>
      <name val="宋体"/>
      <charset val="134"/>
    </font>
    <font>
      <b/>
      <sz val="15"/>
      <color indexed="62"/>
      <name val="宋体"/>
      <charset val="134"/>
    </font>
    <font>
      <b/>
      <sz val="11"/>
      <color indexed="63"/>
      <name val="宋体"/>
      <charset val="134"/>
    </font>
    <font>
      <sz val="12"/>
      <name val="Helv"/>
      <charset val="134"/>
    </font>
    <font>
      <b/>
      <sz val="11"/>
      <color indexed="62"/>
      <name val="宋体"/>
      <charset val="134"/>
    </font>
    <font>
      <sz val="9"/>
      <name val="宋体"/>
      <charset val="134"/>
    </font>
    <font>
      <b/>
      <sz val="11"/>
      <color indexed="54"/>
      <name val="宋体"/>
      <charset val="134"/>
    </font>
    <font>
      <b/>
      <sz val="13"/>
      <color indexed="62"/>
      <name val="宋体"/>
      <charset val="134"/>
    </font>
    <font>
      <b/>
      <sz val="13"/>
      <color indexed="54"/>
      <name val="宋体"/>
      <charset val="134"/>
    </font>
    <font>
      <b/>
      <sz val="18"/>
      <color theme="3"/>
      <name val="宋体"/>
      <charset val="134"/>
      <scheme val="major"/>
    </font>
    <font>
      <sz val="7"/>
      <name val="Small Fonts"/>
      <charset val="134"/>
    </font>
    <font>
      <u/>
      <sz val="12"/>
      <color indexed="12"/>
      <name val="宋体"/>
      <charset val="134"/>
    </font>
    <font>
      <sz val="10"/>
      <name val="Times New Roman"/>
      <charset val="134"/>
    </font>
    <font>
      <b/>
      <sz val="18"/>
      <name val="Arial"/>
      <charset val="134"/>
    </font>
    <font>
      <sz val="10"/>
      <color indexed="8"/>
      <name val="Arial"/>
      <charset val="134"/>
    </font>
    <font>
      <sz val="12"/>
      <name val="Arial"/>
      <charset val="134"/>
    </font>
    <font>
      <b/>
      <sz val="12"/>
      <name val="Arial"/>
      <charset val="134"/>
    </font>
    <font>
      <sz val="8"/>
      <name val="Times New Roman"/>
      <charset val="134"/>
    </font>
    <font>
      <sz val="12"/>
      <color indexed="17"/>
      <name val="宋体"/>
      <charset val="134"/>
    </font>
    <font>
      <sz val="18"/>
      <color indexed="54"/>
      <name val="宋体"/>
      <charset val="134"/>
    </font>
    <font>
      <sz val="10"/>
      <name val="MS Sans Serif"/>
      <charset val="134"/>
    </font>
    <font>
      <sz val="12"/>
      <name val="奔覆眉"/>
      <charset val="134"/>
    </font>
    <font>
      <sz val="12"/>
      <name val="Courier"/>
      <charset val="134"/>
    </font>
  </fonts>
  <fills count="57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53"/>
        <bgColor indexed="64"/>
      </patternFill>
    </fill>
  </fills>
  <borders count="3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double">
        <color auto="1"/>
      </bottom>
      <diagonal/>
    </border>
    <border>
      <left/>
      <right/>
      <top/>
      <bottom style="medium">
        <color indexed="44"/>
      </bottom>
      <diagonal/>
    </border>
  </borders>
  <cellStyleXfs count="214">
    <xf numFmtId="0" fontId="0" fillId="0" borderId="0">
      <alignment vertical="center"/>
    </xf>
    <xf numFmtId="43" fontId="38" fillId="0" borderId="0" applyFont="0" applyFill="0" applyBorder="0" applyAlignment="0" applyProtection="0">
      <alignment vertical="center"/>
    </xf>
    <xf numFmtId="44" fontId="38" fillId="0" borderId="0" applyFont="0" applyFill="0" applyBorder="0" applyAlignment="0" applyProtection="0">
      <alignment vertical="center"/>
    </xf>
    <xf numFmtId="9" fontId="38" fillId="0" borderId="0" applyFont="0" applyFill="0" applyBorder="0" applyAlignment="0" applyProtection="0">
      <alignment vertical="center"/>
    </xf>
    <xf numFmtId="41" fontId="38" fillId="0" borderId="0" applyFont="0" applyFill="0" applyBorder="0" applyAlignment="0" applyProtection="0">
      <alignment vertical="center"/>
    </xf>
    <xf numFmtId="42" fontId="38" fillId="0" borderId="0" applyFon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38" fillId="4" borderId="6" applyNumberFormat="0" applyFont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4" fillId="0" borderId="7" applyNumberFormat="0" applyFill="0" applyAlignment="0" applyProtection="0">
      <alignment vertical="center"/>
    </xf>
    <xf numFmtId="0" fontId="45" fillId="0" borderId="7" applyNumberFormat="0" applyFill="0" applyAlignment="0" applyProtection="0">
      <alignment vertical="center"/>
    </xf>
    <xf numFmtId="0" fontId="46" fillId="0" borderId="8" applyNumberFormat="0" applyFill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7" fillId="5" borderId="9" applyNumberFormat="0" applyAlignment="0" applyProtection="0">
      <alignment vertical="center"/>
    </xf>
    <xf numFmtId="0" fontId="48" fillId="6" borderId="10" applyNumberFormat="0" applyAlignment="0" applyProtection="0">
      <alignment vertical="center"/>
    </xf>
    <xf numFmtId="0" fontId="49" fillId="6" borderId="9" applyNumberFormat="0" applyAlignment="0" applyProtection="0">
      <alignment vertical="center"/>
    </xf>
    <xf numFmtId="0" fontId="50" fillId="7" borderId="11" applyNumberFormat="0" applyAlignment="0" applyProtection="0">
      <alignment vertical="center"/>
    </xf>
    <xf numFmtId="0" fontId="51" fillId="0" borderId="12" applyNumberFormat="0" applyFill="0" applyAlignment="0" applyProtection="0">
      <alignment vertical="center"/>
    </xf>
    <xf numFmtId="0" fontId="52" fillId="0" borderId="13" applyNumberFormat="0" applyFill="0" applyAlignment="0" applyProtection="0">
      <alignment vertical="center"/>
    </xf>
    <xf numFmtId="0" fontId="53" fillId="8" borderId="0" applyNumberFormat="0" applyBorder="0" applyAlignment="0" applyProtection="0">
      <alignment vertical="center"/>
    </xf>
    <xf numFmtId="0" fontId="54" fillId="9" borderId="0" applyNumberFormat="0" applyBorder="0" applyAlignment="0" applyProtection="0">
      <alignment vertical="center"/>
    </xf>
    <xf numFmtId="0" fontId="55" fillId="10" borderId="0" applyNumberFormat="0" applyBorder="0" applyAlignment="0" applyProtection="0">
      <alignment vertical="center"/>
    </xf>
    <xf numFmtId="0" fontId="56" fillId="11" borderId="0" applyNumberFormat="0" applyBorder="0" applyAlignment="0" applyProtection="0">
      <alignment vertical="center"/>
    </xf>
    <xf numFmtId="0" fontId="57" fillId="12" borderId="0" applyNumberFormat="0" applyBorder="0" applyAlignment="0" applyProtection="0">
      <alignment vertical="center"/>
    </xf>
    <xf numFmtId="0" fontId="57" fillId="13" borderId="0" applyNumberFormat="0" applyBorder="0" applyAlignment="0" applyProtection="0">
      <alignment vertical="center"/>
    </xf>
    <xf numFmtId="0" fontId="56" fillId="14" borderId="0" applyNumberFormat="0" applyBorder="0" applyAlignment="0" applyProtection="0">
      <alignment vertical="center"/>
    </xf>
    <xf numFmtId="0" fontId="56" fillId="15" borderId="0" applyNumberFormat="0" applyBorder="0" applyAlignment="0" applyProtection="0">
      <alignment vertical="center"/>
    </xf>
    <xf numFmtId="0" fontId="57" fillId="16" borderId="0" applyNumberFormat="0" applyBorder="0" applyAlignment="0" applyProtection="0">
      <alignment vertical="center"/>
    </xf>
    <xf numFmtId="0" fontId="57" fillId="3" borderId="0" applyNumberFormat="0" applyBorder="0" applyAlignment="0" applyProtection="0">
      <alignment vertical="center"/>
    </xf>
    <xf numFmtId="0" fontId="56" fillId="17" borderId="0" applyNumberFormat="0" applyBorder="0" applyAlignment="0" applyProtection="0">
      <alignment vertical="center"/>
    </xf>
    <xf numFmtId="0" fontId="56" fillId="18" borderId="0" applyNumberFormat="0" applyBorder="0" applyAlignment="0" applyProtection="0">
      <alignment vertical="center"/>
    </xf>
    <xf numFmtId="0" fontId="57" fillId="19" borderId="0" applyNumberFormat="0" applyBorder="0" applyAlignment="0" applyProtection="0">
      <alignment vertical="center"/>
    </xf>
    <xf numFmtId="0" fontId="57" fillId="20" borderId="0" applyNumberFormat="0" applyBorder="0" applyAlignment="0" applyProtection="0">
      <alignment vertical="center"/>
    </xf>
    <xf numFmtId="0" fontId="56" fillId="21" borderId="0" applyNumberFormat="0" applyBorder="0" applyAlignment="0" applyProtection="0">
      <alignment vertical="center"/>
    </xf>
    <xf numFmtId="0" fontId="56" fillId="22" borderId="0" applyNumberFormat="0" applyBorder="0" applyAlignment="0" applyProtection="0">
      <alignment vertical="center"/>
    </xf>
    <xf numFmtId="0" fontId="57" fillId="23" borderId="0" applyNumberFormat="0" applyBorder="0" applyAlignment="0" applyProtection="0">
      <alignment vertical="center"/>
    </xf>
    <xf numFmtId="0" fontId="57" fillId="24" borderId="0" applyNumberFormat="0" applyBorder="0" applyAlignment="0" applyProtection="0">
      <alignment vertical="center"/>
    </xf>
    <xf numFmtId="0" fontId="56" fillId="25" borderId="0" applyNumberFormat="0" applyBorder="0" applyAlignment="0" applyProtection="0">
      <alignment vertical="center"/>
    </xf>
    <xf numFmtId="0" fontId="56" fillId="26" borderId="0" applyNumberFormat="0" applyBorder="0" applyAlignment="0" applyProtection="0">
      <alignment vertical="center"/>
    </xf>
    <xf numFmtId="0" fontId="57" fillId="27" borderId="0" applyNumberFormat="0" applyBorder="0" applyAlignment="0" applyProtection="0">
      <alignment vertical="center"/>
    </xf>
    <xf numFmtId="0" fontId="57" fillId="28" borderId="0" applyNumberFormat="0" applyBorder="0" applyAlignment="0" applyProtection="0">
      <alignment vertical="center"/>
    </xf>
    <xf numFmtId="0" fontId="56" fillId="29" borderId="0" applyNumberFormat="0" applyBorder="0" applyAlignment="0" applyProtection="0">
      <alignment vertical="center"/>
    </xf>
    <xf numFmtId="0" fontId="56" fillId="30" borderId="0" applyNumberFormat="0" applyBorder="0" applyAlignment="0" applyProtection="0">
      <alignment vertical="center"/>
    </xf>
    <xf numFmtId="0" fontId="57" fillId="31" borderId="0" applyNumberFormat="0" applyBorder="0" applyAlignment="0" applyProtection="0">
      <alignment vertical="center"/>
    </xf>
    <xf numFmtId="0" fontId="57" fillId="32" borderId="0" applyNumberFormat="0" applyBorder="0" applyAlignment="0" applyProtection="0">
      <alignment vertical="center"/>
    </xf>
    <xf numFmtId="0" fontId="56" fillId="33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58" fillId="35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58" fillId="34" borderId="0" applyNumberFormat="0" applyBorder="0" applyAlignment="0" applyProtection="0">
      <alignment vertical="center"/>
    </xf>
    <xf numFmtId="0" fontId="59" fillId="38" borderId="0" applyNumberFormat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60" fillId="0" borderId="14" applyNumberFormat="0" applyFill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61" fillId="40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62" fillId="42" borderId="15" applyNumberFormat="0" applyAlignment="0" applyProtection="0">
      <alignment vertical="center"/>
    </xf>
    <xf numFmtId="0" fontId="63" fillId="0" borderId="0" applyNumberFormat="0" applyFill="0" applyBorder="0" applyAlignment="0" applyProtection="0">
      <alignment vertical="center"/>
    </xf>
    <xf numFmtId="0" fontId="8" fillId="43" borderId="0" applyNumberFormat="0" applyBorder="0" applyAlignment="0" applyProtection="0">
      <alignment vertical="center"/>
    </xf>
    <xf numFmtId="0" fontId="8" fillId="44" borderId="0" applyNumberFormat="0" applyBorder="0" applyAlignment="0" applyProtection="0">
      <alignment vertical="center"/>
    </xf>
    <xf numFmtId="0" fontId="64" fillId="39" borderId="0" applyNumberFormat="0" applyBorder="0" applyAlignment="0" applyProtection="0">
      <alignment vertical="center"/>
    </xf>
    <xf numFmtId="0" fontId="65" fillId="39" borderId="0" applyNumberFormat="0" applyBorder="0" applyAlignment="0" applyProtection="0">
      <alignment vertical="center"/>
    </xf>
    <xf numFmtId="0" fontId="66" fillId="0" borderId="0" applyNumberFormat="0" applyFill="0" applyBorder="0" applyAlignment="0" applyProtection="0">
      <alignment vertical="center"/>
    </xf>
    <xf numFmtId="0" fontId="67" fillId="0" borderId="0">
      <alignment vertical="center"/>
    </xf>
    <xf numFmtId="0" fontId="68" fillId="36" borderId="15" applyNumberFormat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45" borderId="0" applyNumberFormat="0" applyBorder="0" applyAlignment="0" applyProtection="0">
      <alignment vertical="center"/>
    </xf>
    <xf numFmtId="0" fontId="58" fillId="46" borderId="0" applyNumberFormat="0" applyBorder="0" applyAlignment="0" applyProtection="0">
      <alignment vertical="center"/>
    </xf>
    <xf numFmtId="0" fontId="58" fillId="37" borderId="0" applyNumberFormat="0" applyBorder="0" applyAlignment="0" applyProtection="0">
      <alignment vertical="center"/>
    </xf>
    <xf numFmtId="0" fontId="58" fillId="47" borderId="0" applyNumberFormat="0" applyBorder="0" applyAlignment="0" applyProtection="0">
      <alignment vertical="center"/>
    </xf>
    <xf numFmtId="0" fontId="69" fillId="48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61" fillId="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/>
    <xf numFmtId="0" fontId="70" fillId="0" borderId="16" applyNumberFormat="0" applyFill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8" fillId="0" borderId="0"/>
    <xf numFmtId="0" fontId="71" fillId="0" borderId="0" applyNumberFormat="0" applyFill="0" applyBorder="0" applyAlignment="0" applyProtection="0">
      <alignment vertical="center"/>
    </xf>
    <xf numFmtId="177" fontId="0" fillId="0" borderId="0" applyFont="0" applyFill="0" applyBorder="0" applyAlignment="0" applyProtection="0"/>
    <xf numFmtId="0" fontId="38" fillId="0" borderId="0"/>
    <xf numFmtId="0" fontId="72" fillId="49" borderId="17" applyNumberFormat="0" applyAlignment="0" applyProtection="0">
      <alignment vertical="center"/>
    </xf>
    <xf numFmtId="0" fontId="58" fillId="50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23" fillId="0" borderId="0">
      <alignment vertical="center"/>
    </xf>
    <xf numFmtId="0" fontId="73" fillId="0" borderId="0" applyNumberFormat="0" applyFill="0" applyBorder="0" applyAlignment="0" applyProtection="0">
      <alignment vertical="center"/>
    </xf>
    <xf numFmtId="0" fontId="61" fillId="36" borderId="0" applyNumberFormat="0" applyBorder="0" applyAlignment="0" applyProtection="0">
      <alignment vertical="center"/>
    </xf>
    <xf numFmtId="0" fontId="58" fillId="51" borderId="0" applyNumberFormat="0" applyBorder="0" applyAlignment="0" applyProtection="0">
      <alignment vertical="center"/>
    </xf>
    <xf numFmtId="0" fontId="74" fillId="49" borderId="17" applyNumberFormat="0" applyAlignment="0" applyProtection="0">
      <alignment vertical="center"/>
    </xf>
    <xf numFmtId="0" fontId="8" fillId="52" borderId="0" applyNumberFormat="0" applyBorder="0" applyAlignment="0" applyProtection="0">
      <alignment vertical="center"/>
    </xf>
    <xf numFmtId="0" fontId="61" fillId="51" borderId="0" applyNumberFormat="0" applyBorder="0" applyAlignment="0" applyProtection="0">
      <alignment vertical="center"/>
    </xf>
    <xf numFmtId="0" fontId="61" fillId="53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54" borderId="0" applyNumberFormat="0" applyBorder="0" applyAlignment="0" applyProtection="0">
      <alignment vertical="center"/>
    </xf>
    <xf numFmtId="0" fontId="21" fillId="0" borderId="0">
      <alignment vertical="center"/>
    </xf>
    <xf numFmtId="178" fontId="0" fillId="0" borderId="0" applyFont="0" applyFill="0" applyBorder="0" applyAlignment="0" applyProtection="0">
      <alignment vertical="center"/>
    </xf>
    <xf numFmtId="0" fontId="61" fillId="34" borderId="0" applyNumberFormat="0" applyBorder="0" applyAlignment="0" applyProtection="0">
      <alignment vertical="center"/>
    </xf>
    <xf numFmtId="0" fontId="21" fillId="0" borderId="0"/>
    <xf numFmtId="0" fontId="58" fillId="55" borderId="0" applyNumberFormat="0" applyBorder="0" applyAlignment="0" applyProtection="0">
      <alignment vertical="center"/>
    </xf>
    <xf numFmtId="0" fontId="6" fillId="0" borderId="1">
      <alignment horizontal="distributed" vertical="center" wrapText="1"/>
    </xf>
    <xf numFmtId="0" fontId="75" fillId="0" borderId="0">
      <alignment horizontal="centerContinuous" vertical="center"/>
    </xf>
    <xf numFmtId="0" fontId="0" fillId="54" borderId="18" applyNumberFormat="0" applyFont="0" applyAlignment="0" applyProtection="0">
      <alignment vertical="center"/>
    </xf>
    <xf numFmtId="0" fontId="8" fillId="48" borderId="0" applyNumberFormat="0" applyBorder="0" applyAlignment="0" applyProtection="0">
      <alignment vertical="center"/>
    </xf>
    <xf numFmtId="0" fontId="76" fillId="0" borderId="0" applyNumberFormat="0" applyFill="0" applyBorder="0" applyAlignment="0" applyProtection="0">
      <alignment vertical="top"/>
      <protection locked="0"/>
    </xf>
    <xf numFmtId="0" fontId="61" fillId="48" borderId="0" applyNumberFormat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5" fillId="0" borderId="19" applyNumberFormat="0" applyFill="0" applyAlignment="0" applyProtection="0">
      <alignment vertical="center"/>
    </xf>
    <xf numFmtId="0" fontId="77" fillId="0" borderId="20" applyNumberFormat="0" applyFill="0" applyAlignment="0" applyProtection="0">
      <alignment vertical="center"/>
    </xf>
    <xf numFmtId="180" fontId="6" fillId="0" borderId="1">
      <alignment vertical="center"/>
      <protection locked="0"/>
    </xf>
    <xf numFmtId="0" fontId="38" fillId="0" borderId="0">
      <alignment vertical="center"/>
    </xf>
    <xf numFmtId="0" fontId="62" fillId="2" borderId="15" applyNumberFormat="0" applyAlignment="0" applyProtection="0">
      <alignment vertical="center"/>
    </xf>
    <xf numFmtId="0" fontId="0" fillId="0" borderId="0"/>
    <xf numFmtId="0" fontId="78" fillId="0" borderId="21" applyNumberFormat="0" applyFill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79" fillId="0" borderId="21" applyNumberFormat="0" applyFill="0" applyAlignment="0" applyProtection="0">
      <alignment vertical="center"/>
    </xf>
    <xf numFmtId="0" fontId="73" fillId="0" borderId="22" applyNumberFormat="0" applyFill="0" applyAlignment="0" applyProtection="0">
      <alignment vertical="center"/>
    </xf>
    <xf numFmtId="0" fontId="0" fillId="0" borderId="0"/>
    <xf numFmtId="0" fontId="0" fillId="0" borderId="0"/>
    <xf numFmtId="0" fontId="80" fillId="42" borderId="23" applyNumberFormat="0" applyAlignment="0" applyProtection="0">
      <alignment vertical="center"/>
    </xf>
    <xf numFmtId="0" fontId="81" fillId="0" borderId="0">
      <alignment vertical="center"/>
    </xf>
    <xf numFmtId="0" fontId="58" fillId="40" borderId="0" applyNumberFormat="0" applyBorder="0" applyAlignment="0" applyProtection="0">
      <alignment vertical="center"/>
    </xf>
    <xf numFmtId="0" fontId="82" fillId="0" borderId="0" applyNumberFormat="0" applyFill="0" applyBorder="0" applyAlignment="0" applyProtection="0">
      <alignment vertical="center"/>
    </xf>
    <xf numFmtId="0" fontId="83" fillId="0" borderId="0"/>
    <xf numFmtId="0" fontId="84" fillId="0" borderId="0" applyNumberFormat="0" applyFill="0" applyBorder="0" applyAlignment="0" applyProtection="0">
      <alignment vertical="center"/>
    </xf>
    <xf numFmtId="0" fontId="82" fillId="0" borderId="24" applyNumberFormat="0" applyFill="0" applyAlignment="0" applyProtection="0">
      <alignment vertical="center"/>
    </xf>
    <xf numFmtId="0" fontId="85" fillId="0" borderId="20" applyNumberFormat="0" applyFill="0" applyAlignment="0" applyProtection="0">
      <alignment vertical="center"/>
    </xf>
    <xf numFmtId="0" fontId="86" fillId="0" borderId="25" applyNumberFormat="0" applyFill="0" applyAlignment="0" applyProtection="0">
      <alignment vertical="center"/>
    </xf>
    <xf numFmtId="9" fontId="0" fillId="0" borderId="0" applyFont="0" applyFill="0" applyBorder="0" applyAlignment="0" applyProtection="0"/>
    <xf numFmtId="0" fontId="5" fillId="0" borderId="26" applyNumberFormat="0" applyFill="0" applyAlignment="0" applyProtection="0">
      <alignment vertical="center"/>
    </xf>
    <xf numFmtId="0" fontId="0" fillId="0" borderId="0">
      <alignment vertical="center"/>
    </xf>
    <xf numFmtId="0" fontId="87" fillId="0" borderId="0" applyNumberFormat="0" applyFill="0" applyBorder="0" applyAlignment="0" applyProtection="0">
      <alignment vertical="center"/>
    </xf>
    <xf numFmtId="1" fontId="67" fillId="0" borderId="0">
      <alignment vertical="center"/>
    </xf>
    <xf numFmtId="37" fontId="88" fillId="0" borderId="0">
      <alignment vertical="center"/>
    </xf>
    <xf numFmtId="37" fontId="88" fillId="0" borderId="0"/>
    <xf numFmtId="0" fontId="58" fillId="48" borderId="0" applyNumberFormat="0" applyBorder="0" applyAlignment="0" applyProtection="0">
      <alignment vertical="center"/>
    </xf>
    <xf numFmtId="0" fontId="89" fillId="0" borderId="0" applyNumberFormat="0" applyFill="0" applyBorder="0" applyAlignment="0" applyProtection="0">
      <alignment vertical="top"/>
      <protection locked="0"/>
    </xf>
    <xf numFmtId="181" fontId="90" fillId="0" borderId="0">
      <alignment vertical="center"/>
    </xf>
    <xf numFmtId="4" fontId="0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91" fillId="0" borderId="0" applyProtection="0">
      <alignment vertical="center"/>
    </xf>
    <xf numFmtId="182" fontId="0" fillId="0" borderId="0" applyFont="0" applyFill="0" applyBorder="0" applyAlignment="0" applyProtection="0">
      <alignment vertical="center"/>
    </xf>
    <xf numFmtId="183" fontId="92" fillId="0" borderId="0" applyFill="0" applyBorder="0" applyAlignment="0"/>
    <xf numFmtId="184" fontId="90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0" fillId="0" borderId="0">
      <alignment vertical="center"/>
    </xf>
    <xf numFmtId="0" fontId="23" fillId="0" borderId="0">
      <alignment vertical="center"/>
    </xf>
    <xf numFmtId="2" fontId="93" fillId="0" borderId="0" applyProtection="0"/>
    <xf numFmtId="0" fontId="94" fillId="0" borderId="27" applyNumberFormat="0" applyAlignment="0" applyProtection="0">
      <alignment horizontal="left" vertical="center"/>
    </xf>
    <xf numFmtId="0" fontId="58" fillId="52" borderId="0" applyNumberFormat="0" applyBorder="0" applyAlignment="0" applyProtection="0">
      <alignment vertical="center"/>
    </xf>
    <xf numFmtId="0" fontId="58" fillId="36" borderId="0" applyNumberFormat="0" applyBorder="0" applyAlignment="0" applyProtection="0">
      <alignment vertical="center"/>
    </xf>
    <xf numFmtId="0" fontId="58" fillId="2" borderId="0" applyNumberFormat="0" applyBorder="0" applyAlignment="0" applyProtection="0">
      <alignment vertical="center"/>
    </xf>
    <xf numFmtId="183" fontId="92" fillId="0" borderId="0" applyFill="0" applyBorder="0" applyAlignment="0">
      <alignment vertical="center"/>
    </xf>
    <xf numFmtId="41" fontId="67" fillId="0" borderId="0" applyFont="0" applyFill="0" applyBorder="0" applyAlignment="0" applyProtection="0"/>
    <xf numFmtId="184" fontId="90" fillId="0" borderId="0">
      <alignment vertical="center"/>
    </xf>
    <xf numFmtId="185" fontId="0" fillId="0" borderId="0" applyFont="0" applyFill="0" applyBorder="0" applyAlignment="0" applyProtection="0">
      <alignment vertical="center"/>
    </xf>
    <xf numFmtId="186" fontId="0" fillId="0" borderId="0" applyFont="0" applyFill="0" applyBorder="0" applyAlignment="0" applyProtection="0">
      <alignment vertical="center"/>
    </xf>
    <xf numFmtId="186" fontId="67" fillId="0" borderId="0" applyFont="0" applyFill="0" applyBorder="0" applyAlignment="0" applyProtection="0"/>
    <xf numFmtId="181" fontId="90" fillId="0" borderId="0"/>
    <xf numFmtId="0" fontId="93" fillId="0" borderId="0" applyProtection="0">
      <alignment vertical="center"/>
    </xf>
    <xf numFmtId="0" fontId="93" fillId="0" borderId="0" applyProtection="0"/>
    <xf numFmtId="187" fontId="90" fillId="0" borderId="0">
      <alignment vertical="center"/>
    </xf>
    <xf numFmtId="187" fontId="90" fillId="0" borderId="0"/>
    <xf numFmtId="2" fontId="93" fillId="0" borderId="0" applyProtection="0">
      <alignment vertical="center"/>
    </xf>
    <xf numFmtId="0" fontId="94" fillId="0" borderId="28">
      <alignment horizontal="left" vertical="center"/>
    </xf>
    <xf numFmtId="0" fontId="91" fillId="0" borderId="0" applyProtection="0"/>
    <xf numFmtId="0" fontId="94" fillId="0" borderId="0" applyProtection="0">
      <alignment vertical="center"/>
    </xf>
    <xf numFmtId="0" fontId="94" fillId="0" borderId="0" applyProtection="0"/>
    <xf numFmtId="0" fontId="95" fillId="0" borderId="0">
      <alignment vertical="center"/>
    </xf>
    <xf numFmtId="0" fontId="93" fillId="0" borderId="29" applyProtection="0">
      <alignment vertical="center"/>
    </xf>
    <xf numFmtId="0" fontId="93" fillId="0" borderId="29" applyProtection="0"/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6" fillId="38" borderId="0" applyNumberFormat="0" applyBorder="0" applyAlignment="0" applyProtection="0">
      <alignment vertical="center"/>
    </xf>
    <xf numFmtId="0" fontId="97" fillId="0" borderId="0" applyNumberFormat="0" applyFill="0" applyBorder="0" applyAlignment="0" applyProtection="0">
      <alignment vertical="center"/>
    </xf>
    <xf numFmtId="0" fontId="67" fillId="0" borderId="0"/>
    <xf numFmtId="0" fontId="67" fillId="0" borderId="0"/>
    <xf numFmtId="188" fontId="0" fillId="0" borderId="0" applyFont="0" applyFill="0" applyBorder="0" applyAlignment="0" applyProtection="0">
      <alignment vertical="center"/>
    </xf>
    <xf numFmtId="0" fontId="84" fillId="0" borderId="30" applyNumberFormat="0" applyFill="0" applyAlignment="0" applyProtection="0">
      <alignment vertical="center"/>
    </xf>
    <xf numFmtId="0" fontId="92" fillId="0" borderId="0"/>
    <xf numFmtId="0" fontId="67" fillId="0" borderId="0"/>
    <xf numFmtId="0" fontId="0" fillId="0" borderId="0">
      <alignment vertical="center"/>
    </xf>
    <xf numFmtId="0" fontId="80" fillId="2" borderId="23" applyNumberFormat="0" applyAlignment="0" applyProtection="0">
      <alignment vertical="center"/>
    </xf>
    <xf numFmtId="0" fontId="83" fillId="0" borderId="0">
      <alignment vertical="center"/>
    </xf>
    <xf numFmtId="189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67" fillId="0" borderId="0"/>
    <xf numFmtId="0" fontId="67" fillId="0" borderId="0"/>
    <xf numFmtId="0" fontId="67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98" fillId="0" borderId="0">
      <alignment vertical="center"/>
    </xf>
    <xf numFmtId="0" fontId="0" fillId="0" borderId="0" applyFont="0" applyFill="0" applyBorder="0" applyAlignment="0" applyProtection="0">
      <alignment vertical="center"/>
    </xf>
    <xf numFmtId="0" fontId="61" fillId="47" borderId="0" applyNumberFormat="0" applyBorder="0" applyAlignment="0" applyProtection="0">
      <alignment vertical="center"/>
    </xf>
    <xf numFmtId="0" fontId="61" fillId="56" borderId="0" applyNumberFormat="0" applyBorder="0" applyAlignment="0" applyProtection="0">
      <alignment vertical="center"/>
    </xf>
    <xf numFmtId="0" fontId="58" fillId="56" borderId="0" applyNumberFormat="0" applyBorder="0" applyAlignment="0" applyProtection="0">
      <alignment vertical="center"/>
    </xf>
    <xf numFmtId="0" fontId="99" fillId="0" borderId="0">
      <alignment vertical="center"/>
    </xf>
    <xf numFmtId="1" fontId="6" fillId="0" borderId="1">
      <alignment vertical="center"/>
      <protection locked="0"/>
    </xf>
    <xf numFmtId="0" fontId="100" fillId="0" borderId="0">
      <alignment vertical="center"/>
    </xf>
    <xf numFmtId="0" fontId="100" fillId="0" borderId="0"/>
    <xf numFmtId="43" fontId="8" fillId="0" borderId="0" applyFont="0" applyFill="0" applyBorder="0" applyAlignment="0" applyProtection="0">
      <alignment vertical="center"/>
    </xf>
    <xf numFmtId="0" fontId="8" fillId="54" borderId="18" applyNumberFormat="0" applyFont="0" applyAlignment="0" applyProtection="0">
      <alignment vertical="center"/>
    </xf>
    <xf numFmtId="0" fontId="58" fillId="49" borderId="0" applyNumberFormat="0" applyBorder="0" applyAlignment="0" applyProtection="0">
      <alignment vertical="center"/>
    </xf>
    <xf numFmtId="0" fontId="58" fillId="41" borderId="0" applyNumberFormat="0" applyBorder="0" applyAlignment="0" applyProtection="0">
      <alignment vertical="center"/>
    </xf>
  </cellStyleXfs>
  <cellXfs count="257">
    <xf numFmtId="0" fontId="0" fillId="0" borderId="0" xfId="0" applyAlignment="1">
      <alignment vertical="center"/>
    </xf>
    <xf numFmtId="0" fontId="0" fillId="0" borderId="0" xfId="189" applyAlignment="1"/>
    <xf numFmtId="0" fontId="0" fillId="0" borderId="0" xfId="189" applyFill="1" applyAlignment="1"/>
    <xf numFmtId="190" fontId="0" fillId="0" borderId="0" xfId="189" applyNumberFormat="1" applyAlignment="1"/>
    <xf numFmtId="0" fontId="1" fillId="0" borderId="0" xfId="189" applyNumberFormat="1" applyFont="1" applyFill="1" applyBorder="1" applyAlignment="1" applyProtection="1">
      <alignment horizontal="center" vertical="center"/>
    </xf>
    <xf numFmtId="190" fontId="1" fillId="0" borderId="0" xfId="189" applyNumberFormat="1" applyFont="1" applyFill="1" applyBorder="1" applyAlignment="1" applyProtection="1">
      <alignment horizontal="center" vertical="center"/>
    </xf>
    <xf numFmtId="0" fontId="0" fillId="0" borderId="0" xfId="189" applyNumberFormat="1" applyFont="1" applyFill="1" applyBorder="1" applyAlignment="1" applyProtection="1"/>
    <xf numFmtId="0" fontId="2" fillId="0" borderId="0" xfId="199" applyFont="1">
      <alignment vertical="center"/>
    </xf>
    <xf numFmtId="0" fontId="0" fillId="0" borderId="0" xfId="199">
      <alignment vertical="center"/>
    </xf>
    <xf numFmtId="190" fontId="0" fillId="0" borderId="0" xfId="199" applyNumberFormat="1" applyAlignment="1">
      <alignment horizontal="right" vertical="center"/>
    </xf>
    <xf numFmtId="0" fontId="3" fillId="0" borderId="1" xfId="189" applyNumberFormat="1" applyFont="1" applyFill="1" applyBorder="1" applyAlignment="1" applyProtection="1">
      <alignment horizontal="center" vertical="center" wrapText="1"/>
    </xf>
    <xf numFmtId="191" fontId="4" fillId="0" borderId="1" xfId="199" applyNumberFormat="1" applyFont="1" applyBorder="1" applyAlignment="1">
      <alignment horizontal="center" vertical="center" wrapText="1"/>
    </xf>
    <xf numFmtId="190" fontId="4" fillId="0" borderId="1" xfId="210" applyNumberFormat="1" applyFont="1" applyBorder="1" applyAlignment="1">
      <alignment horizontal="center" vertical="center" wrapText="1"/>
    </xf>
    <xf numFmtId="0" fontId="5" fillId="0" borderId="1" xfId="189" applyNumberFormat="1" applyFont="1" applyFill="1" applyBorder="1" applyAlignment="1" applyProtection="1">
      <alignment horizontal="left" vertical="center" wrapText="1"/>
    </xf>
    <xf numFmtId="192" fontId="5" fillId="0" borderId="1" xfId="189" applyNumberFormat="1" applyFont="1" applyFill="1" applyBorder="1" applyAlignment="1" applyProtection="1">
      <alignment vertical="center" wrapText="1"/>
    </xf>
    <xf numFmtId="190" fontId="4" fillId="0" borderId="1" xfId="179" applyNumberFormat="1" applyFont="1" applyFill="1" applyBorder="1" applyAlignment="1" applyProtection="1">
      <alignment vertical="center" wrapText="1"/>
    </xf>
    <xf numFmtId="49" fontId="6" fillId="0" borderId="1" xfId="196" applyNumberFormat="1" applyFont="1" applyBorder="1"/>
    <xf numFmtId="0" fontId="6" fillId="0" borderId="1" xfId="189" applyFont="1" applyFill="1" applyBorder="1" applyAlignment="1"/>
    <xf numFmtId="0" fontId="6" fillId="0" borderId="1" xfId="189" applyFont="1" applyBorder="1" applyAlignment="1"/>
    <xf numFmtId="190" fontId="6" fillId="0" borderId="1" xfId="189" applyNumberFormat="1" applyFont="1" applyBorder="1" applyAlignment="1"/>
    <xf numFmtId="49" fontId="6" fillId="0" borderId="1" xfId="148" applyNumberFormat="1" applyFont="1" applyBorder="1"/>
    <xf numFmtId="49" fontId="6" fillId="0" borderId="1" xfId="150" applyNumberFormat="1" applyFont="1" applyBorder="1"/>
    <xf numFmtId="49" fontId="6" fillId="0" borderId="1" xfId="188" applyNumberFormat="1" applyFont="1" applyBorder="1"/>
    <xf numFmtId="0" fontId="7" fillId="0" borderId="1" xfId="189" applyNumberFormat="1" applyFont="1" applyFill="1" applyBorder="1" applyAlignment="1" applyProtection="1">
      <alignment horizontal="left" vertical="center" wrapText="1" indent="1"/>
    </xf>
    <xf numFmtId="49" fontId="6" fillId="0" borderId="1" xfId="152" applyNumberFormat="1" applyFont="1" applyBorder="1"/>
    <xf numFmtId="0" fontId="8" fillId="0" borderId="1" xfId="189" applyNumberFormat="1" applyFont="1" applyFill="1" applyBorder="1" applyAlignment="1" applyProtection="1">
      <alignment horizontal="left" vertical="center" wrapText="1" indent="1"/>
    </xf>
    <xf numFmtId="49" fontId="6" fillId="0" borderId="1" xfId="184" applyNumberFormat="1" applyFont="1" applyBorder="1"/>
    <xf numFmtId="49" fontId="6" fillId="0" borderId="1" xfId="197" applyNumberFormat="1" applyFont="1" applyBorder="1"/>
    <xf numFmtId="49" fontId="6" fillId="0" borderId="1" xfId="149" applyNumberFormat="1" applyFont="1" applyBorder="1"/>
    <xf numFmtId="49" fontId="6" fillId="0" borderId="1" xfId="195" applyNumberFormat="1" applyFont="1" applyBorder="1"/>
    <xf numFmtId="49" fontId="6" fillId="0" borderId="1" xfId="183" applyNumberFormat="1" applyFont="1" applyBorder="1"/>
    <xf numFmtId="0" fontId="8" fillId="0" borderId="1" xfId="189" applyNumberFormat="1" applyFont="1" applyFill="1" applyBorder="1" applyAlignment="1" applyProtection="1">
      <alignment horizontal="left" vertical="center" wrapText="1"/>
    </xf>
    <xf numFmtId="0" fontId="0" fillId="0" borderId="1" xfId="189" applyFill="1" applyBorder="1" applyAlignment="1"/>
    <xf numFmtId="0" fontId="0" fillId="0" borderId="1" xfId="189" applyBorder="1" applyAlignment="1"/>
    <xf numFmtId="190" fontId="0" fillId="0" borderId="1" xfId="189" applyNumberFormat="1" applyBorder="1" applyAlignment="1"/>
    <xf numFmtId="0" fontId="9" fillId="0" borderId="0" xfId="199" applyFont="1" applyAlignment="1">
      <alignment horizontal="center" vertical="center"/>
    </xf>
    <xf numFmtId="0" fontId="6" fillId="0" borderId="0" xfId="199" applyFont="1">
      <alignment vertical="center"/>
    </xf>
    <xf numFmtId="0" fontId="4" fillId="0" borderId="0" xfId="199" applyFont="1">
      <alignment vertical="center"/>
    </xf>
    <xf numFmtId="191" fontId="0" fillId="0" borderId="0" xfId="199" applyNumberFormat="1">
      <alignment vertical="center"/>
    </xf>
    <xf numFmtId="0" fontId="10" fillId="0" borderId="0" xfId="199" applyFont="1" applyAlignment="1">
      <alignment horizontal="center" vertical="center"/>
    </xf>
    <xf numFmtId="0" fontId="0" fillId="0" borderId="0" xfId="199" applyFont="1">
      <alignment vertical="center"/>
    </xf>
    <xf numFmtId="191" fontId="0" fillId="0" borderId="0" xfId="199" applyNumberFormat="1" applyAlignment="1">
      <alignment horizontal="right" vertical="center"/>
    </xf>
    <xf numFmtId="0" fontId="9" fillId="0" borderId="1" xfId="199" applyFont="1" applyBorder="1" applyAlignment="1">
      <alignment horizontal="distributed" vertical="center" wrapText="1" indent="3"/>
    </xf>
    <xf numFmtId="43" fontId="4" fillId="0" borderId="1" xfId="210" applyFont="1" applyBorder="1" applyAlignment="1">
      <alignment horizontal="center" vertical="center" wrapText="1"/>
    </xf>
    <xf numFmtId="3" fontId="6" fillId="0" borderId="1" xfId="0" applyNumberFormat="1" applyFont="1" applyBorder="1" applyAlignment="1">
      <alignment vertical="center"/>
    </xf>
    <xf numFmtId="3" fontId="6" fillId="0" borderId="1" xfId="0" applyNumberFormat="1" applyFont="1" applyBorder="1" applyAlignment="1">
      <alignment horizontal="right" vertical="center"/>
    </xf>
    <xf numFmtId="193" fontId="6" fillId="0" borderId="1" xfId="180" applyNumberFormat="1" applyFont="1" applyBorder="1" applyAlignment="1">
      <alignment vertical="center"/>
    </xf>
    <xf numFmtId="194" fontId="6" fillId="0" borderId="1" xfId="0" applyNumberFormat="1" applyFont="1" applyBorder="1" applyAlignment="1">
      <alignment horizontal="right" vertical="center"/>
    </xf>
    <xf numFmtId="0" fontId="11" fillId="0" borderId="0" xfId="199" applyFont="1">
      <alignment vertical="center"/>
    </xf>
    <xf numFmtId="191" fontId="6" fillId="0" borderId="1" xfId="199" applyNumberFormat="1" applyFont="1" applyBorder="1" applyAlignment="1">
      <alignment horizontal="right" vertical="center"/>
    </xf>
    <xf numFmtId="195" fontId="4" fillId="0" borderId="1" xfId="0" applyNumberFormat="1" applyFont="1" applyBorder="1" applyAlignment="1">
      <alignment horizontal="right" vertical="center"/>
    </xf>
    <xf numFmtId="191" fontId="4" fillId="0" borderId="1" xfId="199" applyNumberFormat="1" applyFont="1" applyBorder="1" applyAlignment="1">
      <alignment horizontal="right" vertical="center"/>
    </xf>
    <xf numFmtId="191" fontId="4" fillId="0" borderId="1" xfId="199" applyNumberFormat="1" applyFont="1" applyBorder="1">
      <alignment vertical="center"/>
    </xf>
    <xf numFmtId="195" fontId="8" fillId="0" borderId="1" xfId="143" applyNumberFormat="1" applyFont="1" applyBorder="1" applyAlignment="1">
      <alignment horizontal="right" vertical="center"/>
    </xf>
    <xf numFmtId="195" fontId="6" fillId="0" borderId="1" xfId="0" applyNumberFormat="1" applyFont="1" applyBorder="1" applyAlignment="1">
      <alignment horizontal="center" vertical="center"/>
    </xf>
    <xf numFmtId="0" fontId="4" fillId="0" borderId="1" xfId="199" applyFont="1" applyBorder="1" applyAlignment="1">
      <alignment horizontal="center" vertical="center"/>
    </xf>
    <xf numFmtId="0" fontId="0" fillId="0" borderId="0" xfId="0" applyFont="1" applyAlignment="1">
      <alignment vertical="center"/>
    </xf>
    <xf numFmtId="0" fontId="12" fillId="0" borderId="0" xfId="143" applyFont="1" applyAlignment="1">
      <alignment horizontal="center" vertical="center"/>
    </xf>
    <xf numFmtId="0" fontId="8" fillId="0" borderId="0" xfId="143" applyBorder="1">
      <alignment vertical="center"/>
    </xf>
    <xf numFmtId="0" fontId="13" fillId="0" borderId="0" xfId="143" applyFont="1" applyBorder="1" applyAlignment="1">
      <alignment vertical="center"/>
    </xf>
    <xf numFmtId="0" fontId="13" fillId="0" borderId="0" xfId="143" applyFont="1" applyBorder="1" applyAlignment="1">
      <alignment horizontal="right" vertical="center"/>
    </xf>
    <xf numFmtId="0" fontId="14" fillId="0" borderId="1" xfId="143" applyFont="1" applyBorder="1" applyAlignment="1">
      <alignment horizontal="center" vertical="center" wrapText="1"/>
    </xf>
    <xf numFmtId="49" fontId="11" fillId="0" borderId="1" xfId="151" applyNumberFormat="1" applyFont="1" applyBorder="1"/>
    <xf numFmtId="0" fontId="15" fillId="0" borderId="1" xfId="143" applyFont="1" applyBorder="1">
      <alignment vertical="center"/>
    </xf>
    <xf numFmtId="0" fontId="14" fillId="0" borderId="1" xfId="143" applyFont="1" applyBorder="1">
      <alignment vertical="center"/>
    </xf>
    <xf numFmtId="49" fontId="11" fillId="0" borderId="1" xfId="151" applyNumberFormat="1" applyFont="1" applyBorder="1" applyAlignment="1">
      <alignment horizontal="left" indent="2"/>
    </xf>
    <xf numFmtId="0" fontId="16" fillId="0" borderId="1" xfId="0" applyFont="1" applyBorder="1" applyAlignment="1">
      <alignment vertical="center"/>
    </xf>
    <xf numFmtId="49" fontId="11" fillId="0" borderId="1" xfId="151" applyNumberFormat="1" applyFont="1" applyBorder="1" applyAlignment="1"/>
    <xf numFmtId="0" fontId="11" fillId="0" borderId="1" xfId="0" applyFont="1" applyBorder="1" applyAlignment="1">
      <alignment vertical="center"/>
    </xf>
    <xf numFmtId="0" fontId="14" fillId="0" borderId="1" xfId="143" applyFont="1" applyBorder="1" applyAlignment="1">
      <alignment horizontal="center" vertical="center"/>
    </xf>
    <xf numFmtId="0" fontId="15" fillId="0" borderId="1" xfId="143" applyFont="1" applyBorder="1" applyAlignment="1">
      <alignment horizontal="left" vertical="center"/>
    </xf>
    <xf numFmtId="0" fontId="17" fillId="0" borderId="0" xfId="0" applyNumberFormat="1" applyFont="1" applyAlignment="1">
      <alignment horizontal="center" vertical="center" wrapText="1"/>
    </xf>
    <xf numFmtId="0" fontId="4" fillId="0" borderId="1" xfId="199" applyFont="1" applyBorder="1" applyAlignment="1">
      <alignment horizontal="distributed" vertical="center" wrapText="1" indent="3"/>
    </xf>
    <xf numFmtId="3" fontId="6" fillId="0" borderId="1" xfId="199" applyNumberFormat="1" applyFont="1" applyBorder="1" applyAlignment="1">
      <alignment horizontal="right" vertical="center"/>
    </xf>
    <xf numFmtId="0" fontId="6" fillId="0" borderId="1" xfId="199" applyFont="1" applyFill="1" applyBorder="1">
      <alignment vertical="center"/>
    </xf>
    <xf numFmtId="0" fontId="6" fillId="0" borderId="1" xfId="199" applyFont="1" applyBorder="1">
      <alignment vertical="center"/>
    </xf>
    <xf numFmtId="0" fontId="18" fillId="0" borderId="0" xfId="199" applyFont="1">
      <alignment vertical="center"/>
    </xf>
    <xf numFmtId="0" fontId="5" fillId="0" borderId="1" xfId="189" applyNumberFormat="1" applyFont="1" applyFill="1" applyBorder="1" applyAlignment="1" applyProtection="1">
      <alignment horizontal="center" vertical="center" wrapText="1"/>
    </xf>
    <xf numFmtId="191" fontId="6" fillId="0" borderId="0" xfId="199" applyNumberFormat="1" applyFont="1">
      <alignment vertical="center"/>
    </xf>
    <xf numFmtId="0" fontId="15" fillId="0" borderId="1" xfId="143" applyFont="1" applyBorder="1" applyAlignment="1">
      <alignment vertical="center"/>
    </xf>
    <xf numFmtId="0" fontId="15" fillId="0" borderId="1" xfId="143" applyFont="1" applyBorder="1" applyAlignment="1">
      <alignment horizontal="left" vertical="center" indent="2"/>
    </xf>
    <xf numFmtId="0" fontId="19" fillId="0" borderId="1" xfId="143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17" fillId="0" borderId="0" xfId="0" applyNumberFormat="1" applyFont="1" applyAlignment="1">
      <alignment vertical="center" wrapText="1"/>
    </xf>
    <xf numFmtId="0" fontId="9" fillId="0" borderId="0" xfId="0" applyFont="1" applyAlignment="1">
      <alignment vertical="center"/>
    </xf>
    <xf numFmtId="0" fontId="8" fillId="0" borderId="0" xfId="143">
      <alignment vertical="center"/>
    </xf>
    <xf numFmtId="0" fontId="8" fillId="0" borderId="0" xfId="143" applyFont="1" applyBorder="1" applyAlignment="1">
      <alignment horizontal="right" vertical="center"/>
    </xf>
    <xf numFmtId="0" fontId="19" fillId="0" borderId="1" xfId="143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18" fillId="0" borderId="1" xfId="143" applyFont="1" applyBorder="1">
      <alignment vertical="center"/>
    </xf>
    <xf numFmtId="0" fontId="9" fillId="0" borderId="1" xfId="0" applyFont="1" applyBorder="1" applyAlignment="1">
      <alignment vertical="center"/>
    </xf>
    <xf numFmtId="0" fontId="8" fillId="0" borderId="0" xfId="143" applyBorder="1" applyAlignment="1">
      <alignment horizontal="right" vertical="center"/>
    </xf>
    <xf numFmtId="0" fontId="20" fillId="2" borderId="1" xfId="0" applyNumberFormat="1" applyFont="1" applyFill="1" applyBorder="1" applyAlignment="1" applyProtection="1">
      <alignment vertical="center"/>
    </xf>
    <xf numFmtId="0" fontId="21" fillId="2" borderId="1" xfId="0" applyNumberFormat="1" applyFont="1" applyFill="1" applyBorder="1" applyAlignment="1" applyProtection="1">
      <alignment vertical="center"/>
    </xf>
    <xf numFmtId="0" fontId="21" fillId="2" borderId="1" xfId="0" applyNumberFormat="1" applyFont="1" applyFill="1" applyBorder="1" applyAlignment="1" applyProtection="1">
      <alignment horizontal="left" vertical="center" wrapText="1"/>
    </xf>
    <xf numFmtId="0" fontId="20" fillId="2" borderId="1" xfId="0" applyNumberFormat="1" applyFont="1" applyFill="1" applyBorder="1" applyAlignment="1" applyProtection="1">
      <alignment horizontal="left" vertical="center"/>
    </xf>
    <xf numFmtId="0" fontId="0" fillId="0" borderId="0" xfId="0" applyAlignment="1">
      <alignment horizontal="center" vertical="center"/>
    </xf>
    <xf numFmtId="0" fontId="13" fillId="0" borderId="0" xfId="143" applyFont="1" applyBorder="1" applyAlignment="1">
      <alignment horizontal="center" vertical="center"/>
    </xf>
    <xf numFmtId="3" fontId="11" fillId="0" borderId="1" xfId="194" applyNumberFormat="1" applyFont="1" applyFill="1" applyBorder="1" applyAlignment="1" applyProtection="1">
      <alignment vertical="center"/>
    </xf>
    <xf numFmtId="0" fontId="15" fillId="0" borderId="1" xfId="143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18" fillId="0" borderId="0" xfId="0" applyFont="1" applyAlignment="1">
      <alignment vertical="center"/>
    </xf>
    <xf numFmtId="0" fontId="16" fillId="0" borderId="1" xfId="121" applyFont="1" applyFill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0" fillId="0" borderId="0" xfId="0">
      <alignment vertical="center"/>
    </xf>
    <xf numFmtId="190" fontId="0" fillId="0" borderId="0" xfId="0" applyNumberFormat="1">
      <alignment vertical="center"/>
    </xf>
    <xf numFmtId="0" fontId="0" fillId="0" borderId="0" xfId="0" applyFont="1" applyBorder="1">
      <alignment vertical="center"/>
    </xf>
    <xf numFmtId="0" fontId="0" fillId="0" borderId="0" xfId="0" applyBorder="1">
      <alignment vertical="center"/>
    </xf>
    <xf numFmtId="190" fontId="0" fillId="0" borderId="0" xfId="0" applyNumberFormat="1" applyBorder="1">
      <alignment vertical="center"/>
    </xf>
    <xf numFmtId="0" fontId="22" fillId="0" borderId="0" xfId="0" applyFont="1" applyBorder="1" applyAlignment="1">
      <alignment horizontal="center" vertical="center"/>
    </xf>
    <xf numFmtId="190" fontId="22" fillId="0" borderId="0" xfId="0" applyNumberFormat="1" applyFont="1" applyBorder="1" applyAlignment="1">
      <alignment horizontal="center" vertical="center"/>
    </xf>
    <xf numFmtId="0" fontId="0" fillId="0" borderId="0" xfId="0" applyBorder="1" applyAlignment="1">
      <alignment horizontal="right" vertical="center"/>
    </xf>
    <xf numFmtId="190" fontId="0" fillId="0" borderId="0" xfId="0" applyNumberFormat="1" applyBorder="1" applyAlignment="1">
      <alignment horizontal="right" vertical="center"/>
    </xf>
    <xf numFmtId="0" fontId="16" fillId="0" borderId="1" xfId="134" applyFont="1" applyBorder="1" applyAlignment="1">
      <alignment horizontal="center" vertical="center"/>
    </xf>
    <xf numFmtId="190" fontId="16" fillId="0" borderId="1" xfId="0" applyNumberFormat="1" applyFont="1" applyBorder="1" applyAlignment="1">
      <alignment horizontal="center" vertical="center" wrapText="1"/>
    </xf>
    <xf numFmtId="0" fontId="11" fillId="0" borderId="1" xfId="122" applyFont="1" applyBorder="1" applyAlignment="1">
      <alignment horizontal="center" vertical="center"/>
    </xf>
    <xf numFmtId="190" fontId="11" fillId="0" borderId="1" xfId="122" applyNumberFormat="1" applyFont="1" applyFill="1" applyBorder="1"/>
    <xf numFmtId="190" fontId="11" fillId="0" borderId="1" xfId="0" applyNumberFormat="1" applyFont="1" applyBorder="1">
      <alignment vertical="center"/>
    </xf>
    <xf numFmtId="0" fontId="11" fillId="0" borderId="1" xfId="122" applyFont="1" applyBorder="1" applyAlignment="1">
      <alignment vertical="center"/>
    </xf>
    <xf numFmtId="190" fontId="11" fillId="0" borderId="1" xfId="122" applyNumberFormat="1" applyFont="1" applyFill="1" applyBorder="1" applyAlignment="1">
      <alignment vertical="center"/>
    </xf>
    <xf numFmtId="0" fontId="11" fillId="0" borderId="1" xfId="122" applyFont="1" applyBorder="1" applyAlignment="1">
      <alignment horizontal="left" vertical="center" wrapText="1"/>
    </xf>
    <xf numFmtId="0" fontId="11" fillId="0" borderId="1" xfId="122" applyFont="1" applyBorder="1" applyAlignment="1">
      <alignment horizontal="right" vertical="center" wrapText="1"/>
    </xf>
    <xf numFmtId="0" fontId="18" fillId="0" borderId="0" xfId="0" applyFont="1">
      <alignment vertical="center"/>
    </xf>
    <xf numFmtId="49" fontId="11" fillId="0" borderId="1" xfId="122" applyNumberFormat="1" applyFont="1" applyFill="1" applyBorder="1" applyAlignment="1">
      <alignment horizontal="right" vertical="center"/>
    </xf>
    <xf numFmtId="0" fontId="0" fillId="0" borderId="0" xfId="0" applyFont="1">
      <alignment vertical="center"/>
    </xf>
    <xf numFmtId="0" fontId="6" fillId="0" borderId="0" xfId="0" applyFont="1" applyAlignment="1">
      <alignment horizontal="left" vertical="center" wrapText="1"/>
    </xf>
    <xf numFmtId="190" fontId="6" fillId="0" borderId="0" xfId="0" applyNumberFormat="1" applyFont="1" applyAlignment="1">
      <alignment horizontal="left" vertical="center" wrapText="1"/>
    </xf>
    <xf numFmtId="0" fontId="6" fillId="0" borderId="0" xfId="0" applyFont="1" applyAlignment="1">
      <alignment horizontal="center" vertical="center" wrapText="1"/>
    </xf>
    <xf numFmtId="190" fontId="6" fillId="0" borderId="0" xfId="0" applyNumberFormat="1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190" fontId="6" fillId="0" borderId="0" xfId="0" applyNumberFormat="1" applyFont="1" applyAlignment="1">
      <alignment horizontal="center" vertical="center"/>
    </xf>
    <xf numFmtId="0" fontId="10" fillId="0" borderId="0" xfId="153" applyFont="1" applyAlignment="1">
      <alignment horizontal="center" vertical="center"/>
    </xf>
    <xf numFmtId="0" fontId="0" fillId="0" borderId="0" xfId="153" applyFont="1" applyAlignment="1">
      <alignment horizontal="center" vertical="center"/>
    </xf>
    <xf numFmtId="0" fontId="16" fillId="0" borderId="1" xfId="153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16" fillId="0" borderId="1" xfId="153" applyFont="1" applyBorder="1">
      <alignment vertical="center"/>
    </xf>
    <xf numFmtId="0" fontId="11" fillId="0" borderId="1" xfId="153" applyFont="1" applyBorder="1">
      <alignment vertical="center"/>
    </xf>
    <xf numFmtId="0" fontId="11" fillId="0" borderId="1" xfId="153" applyFont="1" applyBorder="1" applyAlignment="1">
      <alignment horizontal="left" vertical="center" indent="1"/>
    </xf>
    <xf numFmtId="3" fontId="0" fillId="0" borderId="1" xfId="0" applyNumberFormat="1" applyFont="1" applyFill="1" applyBorder="1" applyAlignment="1" applyProtection="1">
      <alignment horizontal="left" vertical="center"/>
    </xf>
    <xf numFmtId="0" fontId="0" fillId="0" borderId="1" xfId="0" applyFont="1" applyFill="1" applyBorder="1" applyAlignment="1">
      <alignment vertical="center"/>
    </xf>
    <xf numFmtId="0" fontId="0" fillId="0" borderId="2" xfId="0" applyFont="1" applyFill="1" applyBorder="1" applyAlignment="1">
      <alignment horizontal="left" wrapText="1"/>
    </xf>
    <xf numFmtId="0" fontId="0" fillId="3" borderId="2" xfId="0" applyFont="1" applyFill="1" applyBorder="1" applyAlignment="1">
      <alignment horizontal="left" wrapText="1"/>
    </xf>
    <xf numFmtId="0" fontId="0" fillId="0" borderId="1" xfId="0" applyFont="1" applyFill="1" applyBorder="1" applyAlignment="1">
      <alignment wrapText="1"/>
    </xf>
    <xf numFmtId="0" fontId="0" fillId="0" borderId="1" xfId="0" applyFont="1" applyFill="1" applyBorder="1" applyAlignment="1">
      <alignment horizontal="left" wrapText="1"/>
    </xf>
    <xf numFmtId="1" fontId="0" fillId="0" borderId="1" xfId="0" applyNumberFormat="1" applyFont="1" applyFill="1" applyBorder="1" applyAlignment="1">
      <alignment horizontal="left" vertical="center" wrapText="1"/>
    </xf>
    <xf numFmtId="196" fontId="0" fillId="0" borderId="1" xfId="0" applyNumberFormat="1" applyFont="1" applyFill="1" applyBorder="1" applyAlignment="1" applyProtection="1">
      <alignment horizontal="left" wrapText="1"/>
      <protection locked="0"/>
    </xf>
    <xf numFmtId="0" fontId="0" fillId="0" borderId="3" xfId="0" applyFill="1" applyBorder="1" applyAlignment="1">
      <alignment horizontal="left" wrapText="1"/>
    </xf>
    <xf numFmtId="0" fontId="23" fillId="0" borderId="0" xfId="89">
      <alignment vertical="center"/>
    </xf>
    <xf numFmtId="190" fontId="23" fillId="0" borderId="0" xfId="89" applyNumberFormat="1">
      <alignment vertical="center"/>
    </xf>
    <xf numFmtId="0" fontId="13" fillId="0" borderId="0" xfId="89" applyFont="1">
      <alignment vertical="center"/>
    </xf>
    <xf numFmtId="0" fontId="1" fillId="0" borderId="0" xfId="89" applyFont="1" applyAlignment="1">
      <alignment horizontal="center" vertical="center"/>
    </xf>
    <xf numFmtId="0" fontId="23" fillId="0" borderId="0" xfId="89" applyAlignment="1">
      <alignment horizontal="left" vertical="center" wrapText="1"/>
    </xf>
    <xf numFmtId="190" fontId="13" fillId="0" borderId="0" xfId="89" applyNumberFormat="1" applyFont="1" applyAlignment="1">
      <alignment horizontal="right" vertical="center"/>
    </xf>
    <xf numFmtId="0" fontId="5" fillId="0" borderId="1" xfId="89" applyFont="1" applyFill="1" applyBorder="1" applyAlignment="1">
      <alignment horizontal="center" vertical="center" wrapText="1"/>
    </xf>
    <xf numFmtId="0" fontId="8" fillId="0" borderId="1" xfId="187" applyFont="1" applyFill="1" applyBorder="1" applyAlignment="1">
      <alignment horizontal="left" vertical="center"/>
    </xf>
    <xf numFmtId="0" fontId="23" fillId="0" borderId="1" xfId="89" applyBorder="1">
      <alignment vertical="center"/>
    </xf>
    <xf numFmtId="190" fontId="23" fillId="0" borderId="1" xfId="89" applyNumberFormat="1" applyBorder="1">
      <alignment vertical="center"/>
    </xf>
    <xf numFmtId="0" fontId="18" fillId="0" borderId="0" xfId="89" applyFont="1">
      <alignment vertical="center"/>
    </xf>
    <xf numFmtId="0" fontId="5" fillId="0" borderId="1" xfId="89" applyFont="1" applyBorder="1" applyAlignment="1">
      <alignment horizontal="center" vertical="center"/>
    </xf>
    <xf numFmtId="0" fontId="23" fillId="0" borderId="0" xfId="154">
      <alignment vertical="center"/>
    </xf>
    <xf numFmtId="0" fontId="13" fillId="0" borderId="0" xfId="154" applyFont="1">
      <alignment vertical="center"/>
    </xf>
    <xf numFmtId="0" fontId="1" fillId="0" borderId="0" xfId="154" applyFont="1" applyAlignment="1">
      <alignment horizontal="center" vertical="center"/>
    </xf>
    <xf numFmtId="0" fontId="21" fillId="0" borderId="0" xfId="0" applyFont="1" applyAlignment="1">
      <alignment horizontal="right" vertical="center"/>
    </xf>
    <xf numFmtId="0" fontId="14" fillId="0" borderId="1" xfId="154" applyFont="1" applyFill="1" applyBorder="1" applyAlignment="1">
      <alignment horizontal="center" vertical="center"/>
    </xf>
    <xf numFmtId="0" fontId="15" fillId="0" borderId="1" xfId="187" applyFont="1" applyFill="1" applyBorder="1" applyAlignment="1">
      <alignment horizontal="left" vertical="center"/>
    </xf>
    <xf numFmtId="1" fontId="15" fillId="0" borderId="1" xfId="154" applyNumberFormat="1" applyFont="1" applyBorder="1">
      <alignment vertical="center"/>
    </xf>
    <xf numFmtId="1" fontId="23" fillId="0" borderId="0" xfId="154" applyNumberFormat="1">
      <alignment vertical="center"/>
    </xf>
    <xf numFmtId="1" fontId="18" fillId="0" borderId="0" xfId="154" applyNumberFormat="1" applyFont="1">
      <alignment vertical="center"/>
    </xf>
    <xf numFmtId="0" fontId="14" fillId="0" borderId="1" xfId="154" applyFont="1" applyBorder="1" applyAlignment="1">
      <alignment horizontal="center" vertical="center"/>
    </xf>
    <xf numFmtId="0" fontId="15" fillId="0" borderId="1" xfId="154" applyFont="1" applyBorder="1">
      <alignment vertical="center"/>
    </xf>
    <xf numFmtId="0" fontId="6" fillId="0" borderId="0" xfId="0" applyFont="1" applyFill="1" applyAlignment="1">
      <alignment vertical="center"/>
    </xf>
    <xf numFmtId="0" fontId="0" fillId="0" borderId="0" xfId="0" applyFill="1" applyAlignment="1">
      <alignment vertical="center"/>
    </xf>
    <xf numFmtId="0" fontId="0" fillId="0" borderId="0" xfId="0" applyAlignment="1">
      <alignment horizontal="right" vertical="center"/>
    </xf>
    <xf numFmtId="190" fontId="0" fillId="0" borderId="0" xfId="0" applyNumberFormat="1" applyAlignment="1">
      <alignment vertical="center"/>
    </xf>
    <xf numFmtId="0" fontId="6" fillId="0" borderId="0" xfId="121" applyFont="1" applyFill="1"/>
    <xf numFmtId="0" fontId="0" fillId="0" borderId="0" xfId="121" applyFill="1"/>
    <xf numFmtId="0" fontId="24" fillId="0" borderId="0" xfId="121" applyFont="1" applyFill="1" applyAlignment="1">
      <alignment horizontal="center"/>
    </xf>
    <xf numFmtId="0" fontId="25" fillId="0" borderId="0" xfId="121" applyFont="1" applyFill="1" applyAlignment="1">
      <alignment horizontal="center"/>
    </xf>
    <xf numFmtId="0" fontId="25" fillId="0" borderId="0" xfId="121" applyFont="1" applyFill="1" applyAlignment="1">
      <alignment horizontal="right"/>
    </xf>
    <xf numFmtId="190" fontId="25" fillId="0" borderId="0" xfId="121" applyNumberFormat="1" applyFont="1" applyFill="1" applyAlignment="1">
      <alignment horizontal="center"/>
    </xf>
    <xf numFmtId="0" fontId="26" fillId="0" borderId="0" xfId="121" applyFont="1" applyFill="1" applyAlignment="1">
      <alignment vertical="center"/>
    </xf>
    <xf numFmtId="190" fontId="21" fillId="0" borderId="0" xfId="0" applyNumberFormat="1" applyFont="1" applyAlignment="1">
      <alignment horizontal="right" vertical="center"/>
    </xf>
    <xf numFmtId="0" fontId="27" fillId="0" borderId="1" xfId="121" applyFont="1" applyFill="1" applyBorder="1" applyAlignment="1">
      <alignment horizontal="center" vertical="center" wrapText="1"/>
    </xf>
    <xf numFmtId="0" fontId="28" fillId="0" borderId="1" xfId="121" applyFont="1" applyFill="1" applyBorder="1" applyAlignment="1">
      <alignment horizontal="center" vertical="center" wrapText="1"/>
    </xf>
    <xf numFmtId="0" fontId="28" fillId="0" borderId="1" xfId="0" applyFont="1" applyBorder="1" applyAlignment="1">
      <alignment horizontal="right" vertical="center" wrapText="1"/>
    </xf>
    <xf numFmtId="190" fontId="28" fillId="0" borderId="1" xfId="0" applyNumberFormat="1" applyFont="1" applyBorder="1" applyAlignment="1">
      <alignment horizontal="center" vertical="center" wrapText="1"/>
    </xf>
    <xf numFmtId="49" fontId="6" fillId="0" borderId="1" xfId="0" applyNumberFormat="1" applyFont="1" applyFill="1" applyBorder="1" applyAlignment="1" applyProtection="1"/>
    <xf numFmtId="0" fontId="6" fillId="0" borderId="1" xfId="0" applyFont="1" applyFill="1" applyBorder="1" applyAlignment="1"/>
    <xf numFmtId="0" fontId="27" fillId="0" borderId="1" xfId="0" applyFont="1" applyBorder="1" applyAlignment="1">
      <alignment horizontal="right" vertical="center" wrapText="1"/>
    </xf>
    <xf numFmtId="190" fontId="27" fillId="0" borderId="1" xfId="0" applyNumberFormat="1" applyFont="1" applyBorder="1" applyAlignment="1">
      <alignment horizontal="center" vertical="center" wrapText="1"/>
    </xf>
    <xf numFmtId="0" fontId="6" fillId="0" borderId="1" xfId="0" applyNumberFormat="1" applyFont="1" applyFill="1" applyBorder="1" applyAlignment="1" applyProtection="1">
      <alignment horizontal="left" vertical="center"/>
    </xf>
    <xf numFmtId="0" fontId="27" fillId="0" borderId="1" xfId="0" applyFont="1" applyBorder="1" applyAlignment="1">
      <alignment horizontal="right" vertical="center"/>
    </xf>
    <xf numFmtId="0" fontId="0" fillId="0" borderId="1" xfId="0" applyBorder="1" applyAlignment="1">
      <alignment horizontal="right" vertical="center"/>
    </xf>
    <xf numFmtId="49" fontId="6" fillId="0" borderId="1" xfId="200" applyNumberFormat="1" applyFont="1" applyFill="1" applyBorder="1" applyAlignment="1" applyProtection="1">
      <alignment vertical="center" wrapText="1"/>
      <protection locked="0"/>
    </xf>
    <xf numFmtId="49" fontId="6" fillId="0" borderId="4" xfId="0" applyNumberFormat="1" applyFont="1" applyFill="1" applyBorder="1" applyAlignment="1" applyProtection="1"/>
    <xf numFmtId="0" fontId="27" fillId="0" borderId="1" xfId="116" applyFont="1" applyFill="1" applyBorder="1" applyAlignment="1">
      <alignment horizontal="center" vertical="center"/>
    </xf>
    <xf numFmtId="1" fontId="27" fillId="0" borderId="1" xfId="116" applyNumberFormat="1" applyFont="1" applyFill="1" applyBorder="1" applyAlignment="1" applyProtection="1">
      <alignment vertical="center"/>
      <protection locked="0"/>
    </xf>
    <xf numFmtId="0" fontId="27" fillId="0" borderId="1" xfId="116" applyFont="1" applyFill="1" applyBorder="1" applyAlignment="1"/>
    <xf numFmtId="0" fontId="27" fillId="0" borderId="1" xfId="0" applyFont="1" applyFill="1" applyBorder="1" applyAlignment="1">
      <alignment horizontal="right" vertical="center" wrapText="1"/>
    </xf>
    <xf numFmtId="1" fontId="27" fillId="0" borderId="1" xfId="116" applyNumberFormat="1" applyFont="1" applyFill="1" applyBorder="1" applyAlignment="1" applyProtection="1">
      <alignment horizontal="left" vertical="center"/>
      <protection locked="0"/>
    </xf>
    <xf numFmtId="0" fontId="27" fillId="0" borderId="1" xfId="0" applyFont="1" applyFill="1" applyBorder="1" applyAlignment="1">
      <alignment vertical="center"/>
    </xf>
    <xf numFmtId="0" fontId="27" fillId="0" borderId="1" xfId="116" applyNumberFormat="1" applyFont="1" applyFill="1" applyBorder="1" applyAlignment="1" applyProtection="1">
      <alignment vertical="center"/>
      <protection locked="0"/>
    </xf>
    <xf numFmtId="0" fontId="0" fillId="0" borderId="0" xfId="121" applyFont="1"/>
    <xf numFmtId="0" fontId="0" fillId="0" borderId="0" xfId="121"/>
    <xf numFmtId="0" fontId="29" fillId="0" borderId="0" xfId="121" applyFont="1" applyFill="1" applyAlignment="1">
      <alignment vertical="center"/>
    </xf>
    <xf numFmtId="0" fontId="11" fillId="0" borderId="1" xfId="121" applyFont="1" applyFill="1" applyBorder="1" applyAlignment="1">
      <alignment horizontal="center" vertical="center" wrapText="1"/>
    </xf>
    <xf numFmtId="190" fontId="11" fillId="0" borderId="1" xfId="0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26" fillId="0" borderId="1" xfId="121" applyFont="1" applyFill="1" applyBorder="1" applyAlignment="1">
      <alignment horizontal="center" vertical="center"/>
    </xf>
    <xf numFmtId="1" fontId="16" fillId="0" borderId="1" xfId="121" applyNumberFormat="1" applyFont="1" applyFill="1" applyBorder="1" applyAlignment="1" applyProtection="1">
      <alignment vertical="center"/>
      <protection locked="0"/>
    </xf>
    <xf numFmtId="1" fontId="11" fillId="0" borderId="1" xfId="121" applyNumberFormat="1" applyFont="1" applyFill="1" applyBorder="1" applyAlignment="1" applyProtection="1">
      <alignment horizontal="left" vertical="center"/>
      <protection locked="0"/>
    </xf>
    <xf numFmtId="0" fontId="11" fillId="0" borderId="1" xfId="0" applyFont="1" applyFill="1" applyBorder="1" applyAlignment="1">
      <alignment horizontal="center" vertical="center" wrapText="1"/>
    </xf>
    <xf numFmtId="1" fontId="11" fillId="0" borderId="1" xfId="121" applyNumberFormat="1" applyFont="1" applyFill="1" applyBorder="1" applyAlignment="1" applyProtection="1">
      <alignment vertical="center"/>
      <protection locked="0"/>
    </xf>
    <xf numFmtId="0" fontId="11" fillId="0" borderId="1" xfId="121" applyFont="1" applyFill="1" applyBorder="1" applyAlignment="1">
      <alignment horizontal="left" vertical="center"/>
    </xf>
    <xf numFmtId="0" fontId="11" fillId="0" borderId="1" xfId="121" applyFont="1" applyBorder="1" applyAlignment="1"/>
    <xf numFmtId="0" fontId="0" fillId="0" borderId="0" xfId="121" applyFont="1" applyFill="1"/>
    <xf numFmtId="0" fontId="28" fillId="0" borderId="1" xfId="0" applyFont="1" applyBorder="1" applyAlignment="1">
      <alignment horizontal="center" vertical="center" wrapText="1"/>
    </xf>
    <xf numFmtId="3" fontId="27" fillId="0" borderId="1" xfId="193" applyNumberFormat="1" applyFont="1" applyFill="1" applyBorder="1" applyAlignment="1" applyProtection="1">
      <alignment vertical="center"/>
    </xf>
    <xf numFmtId="0" fontId="27" fillId="0" borderId="1" xfId="116" applyFont="1" applyFill="1" applyBorder="1"/>
    <xf numFmtId="0" fontId="27" fillId="0" borderId="1" xfId="0" applyFont="1" applyBorder="1" applyAlignment="1">
      <alignment horizontal="center" vertical="center" wrapText="1"/>
    </xf>
    <xf numFmtId="0" fontId="28" fillId="0" borderId="1" xfId="116" applyFont="1" applyFill="1" applyBorder="1" applyAlignment="1">
      <alignment horizontal="center" vertical="center"/>
    </xf>
    <xf numFmtId="1" fontId="28" fillId="0" borderId="1" xfId="116" applyNumberFormat="1" applyFont="1" applyFill="1" applyBorder="1" applyAlignment="1" applyProtection="1">
      <alignment vertical="center"/>
      <protection locked="0"/>
    </xf>
    <xf numFmtId="0" fontId="27" fillId="0" borderId="1" xfId="0" applyFont="1" applyBorder="1" applyAlignment="1">
      <alignment vertical="center"/>
    </xf>
    <xf numFmtId="0" fontId="27" fillId="0" borderId="1" xfId="116" applyNumberFormat="1" applyFont="1" applyBorder="1" applyAlignment="1" applyProtection="1">
      <alignment vertical="center"/>
      <protection locked="0"/>
    </xf>
    <xf numFmtId="0" fontId="9" fillId="0" borderId="0" xfId="0" applyFont="1" applyFill="1" applyAlignment="1">
      <alignment horizontal="left" vertical="center"/>
    </xf>
    <xf numFmtId="0" fontId="10" fillId="0" borderId="0" xfId="121" applyFont="1" applyFill="1" applyAlignment="1">
      <alignment horizontal="center"/>
    </xf>
    <xf numFmtId="0" fontId="21" fillId="0" borderId="0" xfId="0" applyFont="1" applyFill="1" applyAlignment="1">
      <alignment horizontal="right" vertical="center"/>
    </xf>
    <xf numFmtId="0" fontId="16" fillId="0" borderId="5" xfId="121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 wrapText="1"/>
    </xf>
    <xf numFmtId="0" fontId="14" fillId="0" borderId="5" xfId="143" applyFont="1" applyFill="1" applyBorder="1">
      <alignment vertical="center"/>
    </xf>
    <xf numFmtId="0" fontId="6" fillId="0" borderId="1" xfId="0" applyFont="1" applyFill="1" applyBorder="1" applyAlignment="1" applyProtection="1">
      <alignment vertical="center"/>
    </xf>
    <xf numFmtId="197" fontId="6" fillId="0" borderId="1" xfId="0" applyNumberFormat="1" applyFont="1" applyFill="1" applyBorder="1" applyAlignment="1" applyProtection="1">
      <alignment vertical="center"/>
    </xf>
    <xf numFmtId="0" fontId="15" fillId="0" borderId="5" xfId="143" applyFont="1" applyFill="1" applyBorder="1">
      <alignment vertical="center"/>
    </xf>
    <xf numFmtId="0" fontId="6" fillId="0" borderId="1" xfId="0" applyFont="1" applyFill="1" applyBorder="1" applyAlignment="1" applyProtection="1">
      <alignment vertical="center"/>
      <protection locked="0"/>
    </xf>
    <xf numFmtId="0" fontId="18" fillId="0" borderId="0" xfId="0" applyFont="1" applyFill="1" applyAlignment="1">
      <alignment vertical="center"/>
    </xf>
    <xf numFmtId="0" fontId="30" fillId="0" borderId="1" xfId="0" applyFont="1" applyFill="1" applyBorder="1" applyAlignment="1" applyProtection="1">
      <alignment vertical="center"/>
      <protection locked="0"/>
    </xf>
    <xf numFmtId="0" fontId="26" fillId="0" borderId="5" xfId="121" applyFont="1" applyFill="1" applyBorder="1" applyAlignment="1">
      <alignment horizontal="center" vertical="center"/>
    </xf>
    <xf numFmtId="1" fontId="16" fillId="0" borderId="5" xfId="121" applyNumberFormat="1" applyFont="1" applyFill="1" applyBorder="1" applyAlignment="1" applyProtection="1">
      <alignment vertical="center"/>
      <protection locked="0"/>
    </xf>
    <xf numFmtId="1" fontId="11" fillId="0" borderId="5" xfId="121" applyNumberFormat="1" applyFont="1" applyFill="1" applyBorder="1" applyAlignment="1" applyProtection="1">
      <alignment horizontal="left" vertical="center"/>
      <protection locked="0"/>
    </xf>
    <xf numFmtId="1" fontId="11" fillId="0" borderId="5" xfId="121" applyNumberFormat="1" applyFont="1" applyFill="1" applyBorder="1" applyAlignment="1" applyProtection="1">
      <alignment horizontal="left" vertical="center" indent="1"/>
      <protection locked="0"/>
    </xf>
    <xf numFmtId="0" fontId="11" fillId="0" borderId="5" xfId="121" applyFont="1" applyFill="1" applyBorder="1" applyAlignment="1">
      <alignment horizontal="left" vertical="center"/>
    </xf>
    <xf numFmtId="1" fontId="11" fillId="0" borderId="5" xfId="121" applyNumberFormat="1" applyFont="1" applyFill="1" applyBorder="1" applyAlignment="1" applyProtection="1">
      <alignment vertical="center"/>
      <protection locked="0"/>
    </xf>
    <xf numFmtId="0" fontId="11" fillId="0" borderId="5" xfId="121" applyFont="1" applyFill="1" applyBorder="1" applyAlignment="1"/>
    <xf numFmtId="0" fontId="31" fillId="0" borderId="0" xfId="198" applyFont="1">
      <alignment vertical="center"/>
    </xf>
    <xf numFmtId="0" fontId="0" fillId="0" borderId="0" xfId="198" applyFont="1">
      <alignment vertical="center"/>
    </xf>
    <xf numFmtId="0" fontId="0" fillId="0" borderId="0" xfId="198" applyFont="1" applyAlignment="1">
      <alignment horizontal="center" vertical="center"/>
    </xf>
    <xf numFmtId="0" fontId="32" fillId="0" borderId="0" xfId="198" applyFont="1" applyAlignment="1">
      <alignment horizontal="center" vertical="center"/>
    </xf>
    <xf numFmtId="0" fontId="33" fillId="0" borderId="0" xfId="198" applyFont="1" applyAlignment="1">
      <alignment horizontal="center" vertical="top" wrapText="1"/>
    </xf>
    <xf numFmtId="0" fontId="33" fillId="0" borderId="0" xfId="198" applyFont="1" applyAlignment="1">
      <alignment horizontal="center" vertical="top"/>
    </xf>
    <xf numFmtId="0" fontId="34" fillId="0" borderId="0" xfId="198" applyFont="1" applyAlignment="1">
      <alignment horizontal="center" vertical="center"/>
    </xf>
    <xf numFmtId="0" fontId="35" fillId="0" borderId="0" xfId="198" applyFont="1" applyFill="1" applyAlignment="1">
      <alignment horizontal="left" vertical="center"/>
    </xf>
    <xf numFmtId="0" fontId="36" fillId="0" borderId="0" xfId="198" applyFont="1" applyFill="1" applyAlignment="1">
      <alignment horizontal="center" vertical="center"/>
    </xf>
    <xf numFmtId="0" fontId="36" fillId="0" borderId="0" xfId="198" applyFont="1" applyFill="1">
      <alignment vertical="center"/>
    </xf>
    <xf numFmtId="0" fontId="37" fillId="0" borderId="0" xfId="198" applyFont="1" applyAlignment="1">
      <alignment horizontal="left" vertical="center" wrapText="1"/>
    </xf>
  </cellXfs>
  <cellStyles count="21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40% - 强调文字颜色 2 2 3 2 2" xfId="49"/>
    <cellStyle name="60% - 强调文字颜色 1 3 5" xfId="50"/>
    <cellStyle name="20% - 强调文字颜色 2 2 3_2015财政决算公开" xfId="51"/>
    <cellStyle name="40% - 强调文字颜色 3 3 3 2" xfId="52"/>
    <cellStyle name="40% - 强调文字颜色 1 6_2015财政决算公开" xfId="53"/>
    <cellStyle name="60% - 强调文字颜色 2 3" xfId="54"/>
    <cellStyle name="好 4 2 2 2" xfId="55"/>
    <cellStyle name="货币[0] 3" xfId="56"/>
    <cellStyle name="标题 1 5 2" xfId="57"/>
    <cellStyle name="20% - 强调文字颜色 2 4 2" xfId="58"/>
    <cellStyle name="强调文字颜色 2 2 3 3 2" xfId="59"/>
    <cellStyle name="40% - 强调文字颜色 6 3 3_2015财政决算公开" xfId="60"/>
    <cellStyle name="计算 2 3 3" xfId="61"/>
    <cellStyle name="标题 5 3 4" xfId="62"/>
    <cellStyle name="20% - 强调文字颜色 4 5 2 3" xfId="63"/>
    <cellStyle name="20% - 强调文字颜色 1 2 2 2_2015财政决算公开" xfId="64"/>
    <cellStyle name="差_F00DC810C49E00C2E0430A3413167AE0" xfId="65"/>
    <cellStyle name="差 2 3 2" xfId="66"/>
    <cellStyle name="标题 5 3 3" xfId="67"/>
    <cellStyle name="?鹎%U龡&amp;H齲_x0001_C铣_x0014__x0007__x0001__x0001_ 2" xfId="68"/>
    <cellStyle name="输入 2 2 2 3" xfId="69"/>
    <cellStyle name="千位分隔 2 2 4 2" xfId="70"/>
    <cellStyle name="20% - 强调文字颜色 5 5 2 2 2" xfId="71"/>
    <cellStyle name="60% - 强调文字颜色 6 5 2" xfId="72"/>
    <cellStyle name="60% - 强调文字颜色 3 3 2 2 3" xfId="73"/>
    <cellStyle name="60% - 着色 6 2" xfId="74"/>
    <cellStyle name="适中 3 2 2 2 2" xfId="75"/>
    <cellStyle name="20% - 强调文字颜色 1 2_2015财政决算公开" xfId="76"/>
    <cellStyle name="60% - 强调文字颜色 4 2 4 3" xfId="77"/>
    <cellStyle name="千位分隔 2 2 4 5" xfId="78"/>
    <cellStyle name="链接单元格 3 2 3" xfId="79"/>
    <cellStyle name="货币 2 3 3 3" xfId="80"/>
    <cellStyle name="常规 11 5" xfId="81"/>
    <cellStyle name="解释性文本 3 3" xfId="82"/>
    <cellStyle name="货币 2 3 3 3 2" xfId="83"/>
    <cellStyle name="常规 7 2 2 3" xfId="84"/>
    <cellStyle name="检查单元格 2 3 2 2" xfId="85"/>
    <cellStyle name="60% - 强调文字颜色 4 4 3 2" xfId="86"/>
    <cellStyle name="警告文本 2 3" xfId="87"/>
    <cellStyle name="20% - 强调文字颜色 3 8" xfId="88"/>
    <cellStyle name="常规 14" xfId="89"/>
    <cellStyle name="标题 4 2" xfId="90"/>
    <cellStyle name="60% - 强调文字颜色 6 2_2015财政决算公开" xfId="91"/>
    <cellStyle name="60% - 强调文字颜色 5 3 2 2" xfId="92"/>
    <cellStyle name="检查单元格 3 2 2 2" xfId="93"/>
    <cellStyle name="40% - 强调文字颜色 5 3 2 3 2" xfId="94"/>
    <cellStyle name="60% - 强调文字颜色 5 2 3 5" xfId="95"/>
    <cellStyle name="强调文字颜色 4 2 3 2 3" xfId="96"/>
    <cellStyle name="千位[0]_，" xfId="97"/>
    <cellStyle name="20% - 强调文字颜色 3 2 4 2 2" xfId="98"/>
    <cellStyle name="常规 11 2" xfId="99"/>
    <cellStyle name="烹拳 [0]_laroux" xfId="100"/>
    <cellStyle name="60% - 强调文字颜色 2 2 4 3" xfId="101"/>
    <cellStyle name="常规 11 2 3 2" xfId="102"/>
    <cellStyle name="强调文字颜色 1 3 3 2 2" xfId="103"/>
    <cellStyle name="表标题 2 2 2" xfId="104"/>
    <cellStyle name="标题 6" xfId="105"/>
    <cellStyle name="注释 2 4 3" xfId="106"/>
    <cellStyle name="40% - 强调文字颜色 3 7 2" xfId="107"/>
    <cellStyle name="后继超级链接 3 2" xfId="108"/>
    <cellStyle name="60% - 强调文字颜色 3 2 4 3" xfId="109"/>
    <cellStyle name="霓付_laroux" xfId="110"/>
    <cellStyle name="汇总 2 2 3" xfId="111"/>
    <cellStyle name="标题 2 2 2" xfId="112"/>
    <cellStyle name="小数 4" xfId="113"/>
    <cellStyle name="常规 5 2 2 5 2" xfId="114"/>
    <cellStyle name="计算 2 2 4" xfId="115"/>
    <cellStyle name="常规 50" xfId="116"/>
    <cellStyle name="标题 1 8" xfId="117"/>
    <cellStyle name="百分比 5 2 2 3" xfId="118"/>
    <cellStyle name="标题 1 2 4" xfId="119"/>
    <cellStyle name="标题 3 2 2 2 2" xfId="120"/>
    <cellStyle name="常规 49" xfId="121"/>
    <cellStyle name="常规 54" xfId="122"/>
    <cellStyle name="输出 2 3 2 3" xfId="123"/>
    <cellStyle name="Norma,_laroux_4_营业在建 (2)_E21" xfId="124"/>
    <cellStyle name="强调文字颜色 2 2 2 3" xfId="125"/>
    <cellStyle name="标题 4 6" xfId="126"/>
    <cellStyle name="常规 4 2 2 2 5 2" xfId="127"/>
    <cellStyle name="标题 4 8" xfId="128"/>
    <cellStyle name="标题 3 2 3 2 2" xfId="129"/>
    <cellStyle name="标题 2 2 4" xfId="130"/>
    <cellStyle name="标题 2 8" xfId="131"/>
    <cellStyle name="百分比 4 2 4" xfId="132"/>
    <cellStyle name="汇总 6" xfId="133"/>
    <cellStyle name="常规 53" xfId="134"/>
    <cellStyle name="标题 5 3 2 2 2" xfId="135"/>
    <cellStyle name="Percent_laroux" xfId="136"/>
    <cellStyle name="no dec" xfId="137"/>
    <cellStyle name="no dec 2" xfId="138"/>
    <cellStyle name="60% - 着色 4 2" xfId="139"/>
    <cellStyle name="超级链接 4 2" xfId="140"/>
    <cellStyle name="Currency1" xfId="141"/>
    <cellStyle name="千分位_97-917" xfId="142"/>
    <cellStyle name="常规 10" xfId="143"/>
    <cellStyle name="HEADING1" xfId="144"/>
    <cellStyle name="Currency_1995" xfId="145"/>
    <cellStyle name="Calc Currency (0) 2" xfId="146"/>
    <cellStyle name="comma zerodec 2" xfId="147"/>
    <cellStyle name="常规 65" xfId="148"/>
    <cellStyle name="常规 70" xfId="149"/>
    <cellStyle name="常规 66" xfId="150"/>
    <cellStyle name="常规 71" xfId="151"/>
    <cellStyle name="常规 67" xfId="152"/>
    <cellStyle name="常规 72" xfId="153"/>
    <cellStyle name="常规 14 6" xfId="154"/>
    <cellStyle name="Fixed 2" xfId="155"/>
    <cellStyle name="Header1" xfId="156"/>
    <cellStyle name="60% - 着色 1 2" xfId="157"/>
    <cellStyle name="60% - 着色 2 2" xfId="158"/>
    <cellStyle name="60% - 着色 3 2" xfId="159"/>
    <cellStyle name="Calc Currency (0)" xfId="160"/>
    <cellStyle name="Comma [0] 2" xfId="161"/>
    <cellStyle name="comma zerodec" xfId="162"/>
    <cellStyle name="Comma_1995" xfId="163"/>
    <cellStyle name="Currency [0]" xfId="164"/>
    <cellStyle name="Currency [0] 2" xfId="165"/>
    <cellStyle name="Currency1 2" xfId="166"/>
    <cellStyle name="Date" xfId="167"/>
    <cellStyle name="Date 2" xfId="168"/>
    <cellStyle name="Dollar (zero dec)" xfId="169"/>
    <cellStyle name="Dollar (zero dec) 2" xfId="170"/>
    <cellStyle name="Fixed" xfId="171"/>
    <cellStyle name="Header2" xfId="172"/>
    <cellStyle name="HEADING1 2" xfId="173"/>
    <cellStyle name="HEADING2" xfId="174"/>
    <cellStyle name="HEADING2 2" xfId="175"/>
    <cellStyle name="Normal_#10-Headcount" xfId="176"/>
    <cellStyle name="Total" xfId="177"/>
    <cellStyle name="Total 2" xfId="178"/>
    <cellStyle name="百分比 2" xfId="179"/>
    <cellStyle name="百分比 5" xfId="180"/>
    <cellStyle name="好_F00DC810C49E00C2E0430A3413167AE0" xfId="181"/>
    <cellStyle name="标题 10" xfId="182"/>
    <cellStyle name="常规 62" xfId="183"/>
    <cellStyle name="常规 63" xfId="184"/>
    <cellStyle name="烹拳_laroux" xfId="185"/>
    <cellStyle name="标题 3 8" xfId="186"/>
    <cellStyle name="常规 10 5" xfId="187"/>
    <cellStyle name="常规 69" xfId="188"/>
    <cellStyle name="常规 13" xfId="189"/>
    <cellStyle name="输出 2 3 4" xfId="190"/>
    <cellStyle name="常规 4 2" xfId="191"/>
    <cellStyle name="霓付 [0]_laroux" xfId="192"/>
    <cellStyle name="常规 51" xfId="193"/>
    <cellStyle name="常规 55" xfId="194"/>
    <cellStyle name="常规 61" xfId="195"/>
    <cellStyle name="常规 59" xfId="196"/>
    <cellStyle name="常规 64" xfId="197"/>
    <cellStyle name="常规_2006年预算表" xfId="198"/>
    <cellStyle name="常规_2007年云南省向人大报送政府收支预算表格式编制过程表" xfId="199"/>
    <cellStyle name="常规_附件2：二维表" xfId="200"/>
    <cellStyle name="普通_97-917" xfId="201"/>
    <cellStyle name="千分位[0]_BT (2)" xfId="202"/>
    <cellStyle name="强调文字颜色 3 2 5" xfId="203"/>
    <cellStyle name="强调文字颜色 6 2 5" xfId="204"/>
    <cellStyle name="强调文字颜色 6 3 5" xfId="205"/>
    <cellStyle name="钎霖_laroux" xfId="206"/>
    <cellStyle name="数字" xfId="207"/>
    <cellStyle name="未定义" xfId="208"/>
    <cellStyle name="未定义 2" xfId="209"/>
    <cellStyle name="寘嬫愗傝 [0.00]_Region Orders (2)" xfId="210"/>
    <cellStyle name="注释 2 2 2 3" xfId="211"/>
    <cellStyle name="着色 3 2" xfId="212"/>
    <cellStyle name="着色 4 2" xfId="213"/>
  </cellStyles>
  <dxfs count="2">
    <dxf>
      <font>
        <b val="1"/>
        <i val="0"/>
      </font>
    </dxf>
    <dxf>
      <font>
        <b val="0"/>
        <color indexed="10"/>
      </font>
    </dxf>
  </dxf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7" Type="http://schemas.openxmlformats.org/officeDocument/2006/relationships/styles" Target="styles.xml"/><Relationship Id="rId26" Type="http://schemas.openxmlformats.org/officeDocument/2006/relationships/sharedStrings" Target="sharedStrings.xml"/><Relationship Id="rId25" Type="http://schemas.openxmlformats.org/officeDocument/2006/relationships/theme" Target="theme/theme1.xml"/><Relationship Id="rId24" Type="http://schemas.openxmlformats.org/officeDocument/2006/relationships/externalLink" Target="externalLinks/externalLink2.xml"/><Relationship Id="rId23" Type="http://schemas.openxmlformats.org/officeDocument/2006/relationships/externalLink" Target="externalLinks/externalLink1.xml"/><Relationship Id="rId22" Type="http://schemas.openxmlformats.org/officeDocument/2006/relationships/worksheet" Target="worksheets/sheet22.xml"/><Relationship Id="rId21" Type="http://schemas.openxmlformats.org/officeDocument/2006/relationships/worksheet" Target="worksheets/sheet2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10.52.0.117\Budgetserver\&#39044;&#31639;&#21496;\BY\YS3\97&#20915;&#31639;&#21306;&#21439;&#26368;&#21518;&#27719;&#24635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\10.52.0.117\DBSERVER\&#39044;&#31639;&#21496;\&#20849;&#20139;&#25968;&#25454;\&#21382;&#24180;&#20915;&#31639;\1996&#24180;\1996&#24180;&#30465;&#25253;&#20915;&#31639;\2021&#28246;&#21271;&#30465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P1012001"/>
      <sheetName val="基础编码"/>
      <sheetName val="2002年一般预算收入"/>
      <sheetName val="财政供养人员增幅"/>
      <sheetName val="工商税收"/>
      <sheetName val="参数表"/>
      <sheetName val="区划对应表"/>
      <sheetName val="C01-1"/>
      <sheetName val="四月份月报"/>
      <sheetName val="国家"/>
      <sheetName val="2009"/>
      <sheetName val="1-1余额表"/>
      <sheetName val="2-11担保分级表"/>
      <sheetName val="2-7一般分级表"/>
      <sheetName val="2-1余额分级表"/>
      <sheetName val="2-5直接分级表"/>
      <sheetName val="2-9专项分级表"/>
      <sheetName val="中央"/>
      <sheetName val="类型"/>
      <sheetName val="L24"/>
      <sheetName val="本年收入合计"/>
      <sheetName val="农业人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Define"/>
      <sheetName val="C01-1"/>
      <sheetName val="C01-2"/>
      <sheetName val="C10"/>
      <sheetName val="C11"/>
      <sheetName val="C12"/>
      <sheetName val="C13"/>
      <sheetName val="C14"/>
      <sheetName val="C15"/>
      <sheetName val="C14-2"/>
      <sheetName val="C16"/>
      <sheetName val="C17"/>
      <sheetName val="C02"/>
      <sheetName val="C03"/>
      <sheetName val="C04-1"/>
      <sheetName val="C04-2"/>
      <sheetName val="C05-1"/>
      <sheetName val="C05-2"/>
      <sheetName val="C06"/>
      <sheetName val="C07"/>
      <sheetName val="C08"/>
      <sheetName val="C09"/>
      <sheetName val="XL4Poppy"/>
      <sheetName val=""/>
      <sheetName val="KKKKKKKK"/>
      <sheetName val="G.1R-Shou COP Gf"/>
      <sheetName val="P1012001"/>
      <sheetName val="国家"/>
      <sheetName val="_x005f_x0000__x005f_x0000__x005f_x0000__x005f_x0000__x0"/>
      <sheetName val="分县数据"/>
      <sheetName val="_x005f_x005f_x005f_x0000__x005f_x005f_x005f_x0000__x005"/>
      <sheetName val="总表"/>
      <sheetName val="01北京市"/>
      <sheetName val="参数表"/>
      <sheetName val="经费权重"/>
      <sheetName val="_x005f_x0000__x005f_x0000__x005"/>
      <sheetName val="基础编码"/>
      <sheetName val="1-1余额表"/>
      <sheetName val="2-11担保分级表"/>
      <sheetName val="2-7一般分级表"/>
      <sheetName val="2-1余额分级表"/>
      <sheetName val="2-5直接分级表"/>
      <sheetName val="2-9专项分级表"/>
      <sheetName val="_x005f_x005f_x005f_x005f_x005f_x005f_x005f_x0000__x005f"/>
      <sheetName val="_x0"/>
      <sheetName val="_x005"/>
      <sheetName val="_x005f_x005f_x005f_x0000__x005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B1:E25"/>
  <sheetViews>
    <sheetView zoomScale="70" zoomScaleNormal="70" workbookViewId="0">
      <selection activeCell="C1" sqref="C1:E1"/>
    </sheetView>
  </sheetViews>
  <sheetFormatPr defaultColWidth="9" defaultRowHeight="14.25" outlineLevelCol="4"/>
  <cols>
    <col min="1" max="1" width="13.625" style="247" customWidth="1"/>
    <col min="2" max="2" width="4.125" style="248" customWidth="1"/>
    <col min="3" max="3" width="91.375" style="247" customWidth="1"/>
    <col min="4" max="16384" width="9" style="247"/>
  </cols>
  <sheetData>
    <row r="1" ht="36.6" customHeight="1" spans="2:5">
      <c r="B1" s="249" t="s">
        <v>0</v>
      </c>
      <c r="C1" s="250" t="s">
        <v>1</v>
      </c>
      <c r="D1" s="251"/>
      <c r="E1" s="251"/>
    </row>
    <row r="2" ht="15.6" customHeight="1" spans="2:5">
      <c r="B2" s="252"/>
      <c r="C2" s="252"/>
    </row>
    <row r="3" ht="34.9" customHeight="1" spans="2:5">
      <c r="B3" s="253" t="s">
        <v>2</v>
      </c>
      <c r="C3" s="253"/>
    </row>
    <row r="4" s="246" customFormat="1" ht="27" customHeight="1" spans="2:5">
      <c r="B4" s="254" t="s">
        <v>3</v>
      </c>
      <c r="C4" s="255" t="s">
        <v>4</v>
      </c>
    </row>
    <row r="5" s="246" customFormat="1" ht="27" customHeight="1" spans="2:5">
      <c r="B5" s="254" t="s">
        <v>5</v>
      </c>
      <c r="C5" s="255" t="s">
        <v>6</v>
      </c>
    </row>
    <row r="6" s="246" customFormat="1" ht="27" customHeight="1" spans="2:5">
      <c r="B6" s="254" t="s">
        <v>7</v>
      </c>
      <c r="C6" s="255" t="s">
        <v>8</v>
      </c>
    </row>
    <row r="7" s="246" customFormat="1" ht="27" customHeight="1" spans="2:5">
      <c r="B7" s="254" t="s">
        <v>9</v>
      </c>
      <c r="C7" s="255" t="s">
        <v>10</v>
      </c>
    </row>
    <row r="8" s="246" customFormat="1" ht="27" customHeight="1" spans="2:5">
      <c r="B8" s="254" t="s">
        <v>11</v>
      </c>
      <c r="C8" s="255" t="s">
        <v>12</v>
      </c>
    </row>
    <row r="9" s="246" customFormat="1" ht="27" customHeight="1" spans="2:5">
      <c r="B9" s="254" t="s">
        <v>13</v>
      </c>
      <c r="C9" s="255" t="s">
        <v>14</v>
      </c>
    </row>
    <row r="10" s="246" customFormat="1" ht="27" customHeight="1" spans="2:5">
      <c r="B10" s="254" t="s">
        <v>15</v>
      </c>
      <c r="C10" s="255" t="s">
        <v>16</v>
      </c>
    </row>
    <row r="11" s="246" customFormat="1" ht="27" customHeight="1" spans="2:5">
      <c r="B11" s="254" t="s">
        <v>17</v>
      </c>
      <c r="C11" s="255" t="s">
        <v>18</v>
      </c>
    </row>
    <row r="12" s="246" customFormat="1" ht="27" customHeight="1" spans="2:5">
      <c r="B12" s="254" t="s">
        <v>19</v>
      </c>
      <c r="C12" s="255" t="s">
        <v>20</v>
      </c>
    </row>
    <row r="13" s="246" customFormat="1" ht="27" customHeight="1" spans="2:5">
      <c r="B13" s="254" t="s">
        <v>21</v>
      </c>
      <c r="C13" s="255" t="s">
        <v>22</v>
      </c>
    </row>
    <row r="14" s="246" customFormat="1" ht="27" customHeight="1" spans="2:5">
      <c r="B14" s="254" t="s">
        <v>23</v>
      </c>
      <c r="C14" s="255" t="s">
        <v>24</v>
      </c>
    </row>
    <row r="15" s="246" customFormat="1" ht="27" customHeight="1" spans="2:5">
      <c r="B15" s="254" t="s">
        <v>25</v>
      </c>
      <c r="C15" s="255" t="s">
        <v>26</v>
      </c>
    </row>
    <row r="16" s="246" customFormat="1" ht="27" customHeight="1" spans="2:5">
      <c r="B16" s="254" t="s">
        <v>27</v>
      </c>
      <c r="C16" s="255" t="s">
        <v>28</v>
      </c>
    </row>
    <row r="17" s="246" customFormat="1" ht="27" customHeight="1" spans="2:3">
      <c r="B17" s="254" t="s">
        <v>29</v>
      </c>
      <c r="C17" s="255" t="s">
        <v>30</v>
      </c>
    </row>
    <row r="18" s="246" customFormat="1" ht="27" customHeight="1" spans="2:3">
      <c r="B18" s="254" t="s">
        <v>31</v>
      </c>
      <c r="C18" s="255" t="s">
        <v>32</v>
      </c>
    </row>
    <row r="19" s="246" customFormat="1" ht="27" customHeight="1" spans="2:3">
      <c r="B19" s="254" t="s">
        <v>33</v>
      </c>
      <c r="C19" s="255" t="s">
        <v>34</v>
      </c>
    </row>
    <row r="20" s="246" customFormat="1" ht="27" customHeight="1" spans="2:3">
      <c r="B20" s="254" t="s">
        <v>35</v>
      </c>
      <c r="C20" s="255" t="s">
        <v>36</v>
      </c>
    </row>
    <row r="21" s="246" customFormat="1" ht="27" customHeight="1" spans="2:3">
      <c r="B21" s="254" t="s">
        <v>37</v>
      </c>
      <c r="C21" s="255" t="s">
        <v>38</v>
      </c>
    </row>
    <row r="22" s="246" customFormat="1" ht="27" customHeight="1" spans="2:3">
      <c r="B22" s="254" t="s">
        <v>39</v>
      </c>
      <c r="C22" s="255" t="s">
        <v>40</v>
      </c>
    </row>
    <row r="23" s="246" customFormat="1" ht="27" customHeight="1" spans="2:3">
      <c r="B23" s="254" t="s">
        <v>41</v>
      </c>
      <c r="C23" s="255" t="s">
        <v>42</v>
      </c>
    </row>
    <row r="24" s="246" customFormat="1" ht="27" customHeight="1" spans="2:3">
      <c r="B24" s="254" t="s">
        <v>43</v>
      </c>
      <c r="C24" s="255" t="s">
        <v>44</v>
      </c>
    </row>
    <row r="25" ht="57.6" customHeight="1" spans="2:3">
      <c r="B25" s="256" t="s">
        <v>45</v>
      </c>
      <c r="C25" s="256"/>
    </row>
  </sheetData>
  <mergeCells count="4">
    <mergeCell ref="C1:E1"/>
    <mergeCell ref="B2:C2"/>
    <mergeCell ref="B3:C3"/>
    <mergeCell ref="B25:C25"/>
  </mergeCells>
  <printOptions horizontalCentered="1"/>
  <pageMargins left="0.235416666666667" right="0.235416666666667" top="0.747916666666667" bottom="0.747916666666667" header="0.313888888888889" footer="0.313888888888889"/>
  <pageSetup paperSize="9" scale="85" fitToHeight="0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51"/>
  <sheetViews>
    <sheetView showZeros="0" workbookViewId="0">
      <selection activeCell="D52" sqref="D52"/>
    </sheetView>
  </sheetViews>
  <sheetFormatPr defaultColWidth="9" defaultRowHeight="14.25" outlineLevelCol="6"/>
  <cols>
    <col min="1" max="1" width="44.625" style="174" customWidth="1"/>
    <col min="2" max="3" width="12.125" style="174" customWidth="1"/>
    <col min="4" max="4" width="15.125" style="174" customWidth="1"/>
    <col min="5" max="16384" width="9" style="174"/>
  </cols>
  <sheetData>
    <row r="1" spans="1:7">
      <c r="A1" s="227"/>
      <c r="B1" s="227"/>
      <c r="C1" s="227"/>
      <c r="D1" s="227"/>
    </row>
    <row r="2" ht="18" customHeight="1" spans="1:7">
      <c r="A2" s="218" t="s">
        <v>46</v>
      </c>
      <c r="B2" s="178"/>
    </row>
    <row r="3" ht="24" spans="1:7">
      <c r="A3" s="228" t="s">
        <v>47</v>
      </c>
      <c r="B3" s="228"/>
      <c r="C3" s="228"/>
      <c r="D3" s="228"/>
    </row>
    <row r="4" spans="1:7">
      <c r="A4" s="207"/>
      <c r="B4" s="178"/>
      <c r="D4" s="229" t="s">
        <v>48</v>
      </c>
    </row>
    <row r="5" ht="37.35" customHeight="1" spans="1:7">
      <c r="A5" s="230" t="s">
        <v>49</v>
      </c>
      <c r="B5" s="105" t="s">
        <v>50</v>
      </c>
      <c r="C5" s="231" t="s">
        <v>51</v>
      </c>
      <c r="D5" s="231" t="s">
        <v>52</v>
      </c>
    </row>
    <row r="6" ht="15.6" customHeight="1" spans="1:7">
      <c r="A6" s="232" t="s">
        <v>53</v>
      </c>
      <c r="B6" s="233">
        <f>SUM(B7:B22)</f>
        <v>223200</v>
      </c>
      <c r="C6" s="233">
        <f>SUM(C7:C22)</f>
        <v>190472</v>
      </c>
      <c r="D6" s="234">
        <f t="shared" ref="D6:D31" si="0">IF(C6=0,0,B6*100/C6)</f>
        <v>117.2</v>
      </c>
    </row>
    <row r="7" ht="15.6" customHeight="1" spans="1:7">
      <c r="A7" s="235" t="s">
        <v>54</v>
      </c>
      <c r="B7" s="236">
        <v>79340</v>
      </c>
      <c r="C7" s="236">
        <v>47569</v>
      </c>
      <c r="D7" s="234">
        <f t="shared" si="0"/>
        <v>166.8</v>
      </c>
    </row>
    <row r="8" ht="15.6" customHeight="1" spans="1:7">
      <c r="A8" s="235" t="s">
        <v>55</v>
      </c>
      <c r="B8" s="236"/>
      <c r="C8" s="236">
        <v>18415</v>
      </c>
      <c r="D8" s="234">
        <f t="shared" si="0"/>
        <v>0</v>
      </c>
    </row>
    <row r="9" ht="15.6" customHeight="1" spans="1:7">
      <c r="A9" s="235" t="s">
        <v>56</v>
      </c>
      <c r="B9" s="236">
        <v>46640</v>
      </c>
      <c r="C9" s="236">
        <v>53540</v>
      </c>
      <c r="D9" s="234">
        <f t="shared" si="0"/>
        <v>87.1</v>
      </c>
    </row>
    <row r="10" ht="15.6" customHeight="1" spans="1:7">
      <c r="A10" s="235" t="s">
        <v>57</v>
      </c>
      <c r="B10" s="236"/>
      <c r="C10" s="236"/>
      <c r="D10" s="234">
        <f t="shared" si="0"/>
        <v>0</v>
      </c>
      <c r="G10" s="237"/>
    </row>
    <row r="11" ht="15.6" customHeight="1" spans="1:7">
      <c r="A11" s="235" t="s">
        <v>58</v>
      </c>
      <c r="B11" s="236"/>
      <c r="C11" s="236"/>
      <c r="D11" s="234">
        <f t="shared" si="0"/>
        <v>0</v>
      </c>
    </row>
    <row r="12" ht="15.6" customHeight="1" spans="1:7">
      <c r="A12" s="235" t="s">
        <v>59</v>
      </c>
      <c r="B12" s="236"/>
      <c r="C12" s="236">
        <v>28</v>
      </c>
      <c r="D12" s="234">
        <f t="shared" si="0"/>
        <v>0</v>
      </c>
    </row>
    <row r="13" ht="15.6" customHeight="1" spans="1:7">
      <c r="A13" s="235" t="s">
        <v>60</v>
      </c>
      <c r="B13" s="236">
        <v>17710</v>
      </c>
      <c r="C13" s="236">
        <v>13269</v>
      </c>
      <c r="D13" s="234">
        <f t="shared" si="0"/>
        <v>133.5</v>
      </c>
    </row>
    <row r="14" ht="15.6" customHeight="1" spans="1:7">
      <c r="A14" s="235" t="s">
        <v>61</v>
      </c>
      <c r="B14" s="236">
        <v>22010</v>
      </c>
      <c r="C14" s="236">
        <v>16078</v>
      </c>
      <c r="D14" s="234">
        <f t="shared" si="0"/>
        <v>136.9</v>
      </c>
    </row>
    <row r="15" ht="15.6" customHeight="1" spans="1:7">
      <c r="A15" s="235" t="s">
        <v>62</v>
      </c>
      <c r="B15" s="236">
        <v>9600</v>
      </c>
      <c r="C15" s="236">
        <v>7119</v>
      </c>
      <c r="D15" s="234">
        <f t="shared" si="0"/>
        <v>134.9</v>
      </c>
    </row>
    <row r="16" ht="15.6" customHeight="1" spans="1:7">
      <c r="A16" s="235" t="s">
        <v>63</v>
      </c>
      <c r="B16" s="236">
        <v>10600</v>
      </c>
      <c r="C16" s="236">
        <v>7694</v>
      </c>
      <c r="D16" s="234">
        <f t="shared" si="0"/>
        <v>137.8</v>
      </c>
    </row>
    <row r="17" ht="15.6" customHeight="1" spans="1:4">
      <c r="A17" s="235" t="s">
        <v>64</v>
      </c>
      <c r="B17" s="236">
        <v>37300</v>
      </c>
      <c r="C17" s="236">
        <v>26760</v>
      </c>
      <c r="D17" s="234">
        <f t="shared" si="0"/>
        <v>139.4</v>
      </c>
    </row>
    <row r="18" ht="15.6" customHeight="1" spans="1:4">
      <c r="A18" s="235" t="s">
        <v>65</v>
      </c>
      <c r="B18" s="236"/>
      <c r="C18" s="236"/>
      <c r="D18" s="234">
        <f t="shared" si="0"/>
        <v>0</v>
      </c>
    </row>
    <row r="19" ht="15.6" customHeight="1" spans="1:4">
      <c r="A19" s="235" t="s">
        <v>66</v>
      </c>
      <c r="B19" s="236"/>
      <c r="C19" s="236"/>
      <c r="D19" s="234">
        <f t="shared" si="0"/>
        <v>0</v>
      </c>
    </row>
    <row r="20" ht="15.6" customHeight="1" spans="1:4">
      <c r="A20" s="235" t="s">
        <v>67</v>
      </c>
      <c r="B20" s="236"/>
      <c r="C20" s="236"/>
      <c r="D20" s="234">
        <f t="shared" si="0"/>
        <v>0</v>
      </c>
    </row>
    <row r="21" ht="15.6" customHeight="1" spans="1:4">
      <c r="A21" s="235" t="s">
        <v>68</v>
      </c>
      <c r="B21" s="236"/>
      <c r="C21" s="236"/>
      <c r="D21" s="234">
        <f t="shared" si="0"/>
        <v>0</v>
      </c>
    </row>
    <row r="22" ht="15.6" customHeight="1" spans="1:4">
      <c r="A22" s="235" t="s">
        <v>69</v>
      </c>
      <c r="B22" s="236"/>
      <c r="C22" s="236"/>
      <c r="D22" s="234">
        <f t="shared" si="0"/>
        <v>0</v>
      </c>
    </row>
    <row r="23" ht="15.6" customHeight="1" spans="1:4">
      <c r="A23" s="232" t="s">
        <v>70</v>
      </c>
      <c r="B23" s="233">
        <f>SUM(B24:B31)</f>
        <v>42100</v>
      </c>
      <c r="C23" s="233">
        <f>SUM(C24:C31)</f>
        <v>60053</v>
      </c>
      <c r="D23" s="234">
        <f t="shared" si="0"/>
        <v>70.1</v>
      </c>
    </row>
    <row r="24" ht="15.6" customHeight="1" spans="1:4">
      <c r="A24" s="235" t="s">
        <v>71</v>
      </c>
      <c r="B24" s="236">
        <v>6900</v>
      </c>
      <c r="C24" s="236">
        <v>6154</v>
      </c>
      <c r="D24" s="234">
        <f t="shared" si="0"/>
        <v>112.1</v>
      </c>
    </row>
    <row r="25" ht="15.6" customHeight="1" spans="1:4">
      <c r="A25" s="235" t="s">
        <v>72</v>
      </c>
      <c r="B25" s="236">
        <v>4000</v>
      </c>
      <c r="C25" s="236">
        <v>4103</v>
      </c>
      <c r="D25" s="234">
        <f t="shared" si="0"/>
        <v>97.5</v>
      </c>
    </row>
    <row r="26" ht="15.6" customHeight="1" spans="1:4">
      <c r="A26" s="235" t="s">
        <v>73</v>
      </c>
      <c r="B26" s="236">
        <v>1000</v>
      </c>
      <c r="C26" s="236">
        <v>1208</v>
      </c>
      <c r="D26" s="234">
        <f t="shared" si="0"/>
        <v>82.8</v>
      </c>
    </row>
    <row r="27" ht="15.6" customHeight="1" spans="1:4">
      <c r="A27" s="235" t="s">
        <v>74</v>
      </c>
      <c r="B27" s="236"/>
      <c r="C27" s="236">
        <v>644</v>
      </c>
      <c r="D27" s="234">
        <f t="shared" si="0"/>
        <v>0</v>
      </c>
    </row>
    <row r="28" ht="15.6" customHeight="1" spans="1:4">
      <c r="A28" s="235" t="s">
        <v>75</v>
      </c>
      <c r="B28" s="236">
        <v>4200</v>
      </c>
      <c r="C28" s="236">
        <v>5576</v>
      </c>
      <c r="D28" s="234">
        <f t="shared" si="0"/>
        <v>75.3</v>
      </c>
    </row>
    <row r="29" ht="15.6" customHeight="1" spans="1:4">
      <c r="A29" s="235" t="s">
        <v>76</v>
      </c>
      <c r="B29" s="236"/>
      <c r="C29" s="236">
        <v>18</v>
      </c>
      <c r="D29" s="234">
        <f t="shared" si="0"/>
        <v>0</v>
      </c>
    </row>
    <row r="30" ht="15.6" customHeight="1" spans="1:4">
      <c r="A30" s="235" t="s">
        <v>77</v>
      </c>
      <c r="B30" s="238"/>
      <c r="C30" s="238"/>
      <c r="D30" s="234">
        <f t="shared" si="0"/>
        <v>0</v>
      </c>
    </row>
    <row r="31" ht="15.6" customHeight="1" spans="1:4">
      <c r="A31" s="235" t="s">
        <v>78</v>
      </c>
      <c r="B31" s="238">
        <v>26000</v>
      </c>
      <c r="C31" s="238">
        <v>42350</v>
      </c>
      <c r="D31" s="234">
        <f t="shared" si="0"/>
        <v>61.4</v>
      </c>
    </row>
    <row r="32" ht="15.6" customHeight="1" spans="1:4">
      <c r="A32" s="239" t="s">
        <v>79</v>
      </c>
      <c r="B32" s="233">
        <v>265300</v>
      </c>
      <c r="C32" s="233">
        <v>250525</v>
      </c>
      <c r="D32" s="234">
        <f t="shared" ref="D32:D45" si="1">IF(C32=0,0,B32*100/C32)</f>
        <v>105.9</v>
      </c>
    </row>
    <row r="33" ht="15.6" customHeight="1" spans="1:4">
      <c r="A33" s="240" t="s">
        <v>80</v>
      </c>
      <c r="B33" s="236"/>
      <c r="C33" s="236"/>
      <c r="D33" s="234">
        <f t="shared" si="1"/>
        <v>0</v>
      </c>
    </row>
    <row r="34" ht="15.6" customHeight="1" spans="1:4">
      <c r="A34" s="240" t="s">
        <v>81</v>
      </c>
      <c r="B34" s="208"/>
      <c r="C34" s="214"/>
      <c r="D34" s="234">
        <f t="shared" si="1"/>
        <v>0</v>
      </c>
    </row>
    <row r="35" ht="15.6" customHeight="1" spans="1:4">
      <c r="A35" s="241" t="s">
        <v>82</v>
      </c>
      <c r="B35" s="208">
        <f>SUM(B36:B37)</f>
        <v>15104</v>
      </c>
      <c r="C35" s="214">
        <v>67761</v>
      </c>
      <c r="D35" s="234">
        <f t="shared" si="1"/>
        <v>22.3</v>
      </c>
    </row>
    <row r="36" ht="15.6" customHeight="1" spans="1:4">
      <c r="A36" s="242" t="s">
        <v>83</v>
      </c>
      <c r="B36" s="208">
        <v>6115</v>
      </c>
      <c r="C36" s="214">
        <v>6115</v>
      </c>
      <c r="D36" s="234">
        <f t="shared" si="1"/>
        <v>100</v>
      </c>
    </row>
    <row r="37" ht="15.6" customHeight="1" spans="1:4">
      <c r="A37" s="242" t="s">
        <v>84</v>
      </c>
      <c r="B37" s="208">
        <v>8989</v>
      </c>
      <c r="C37" s="214">
        <v>11740</v>
      </c>
      <c r="D37" s="234">
        <f t="shared" si="1"/>
        <v>76.6</v>
      </c>
    </row>
    <row r="38" ht="15.6" customHeight="1" spans="1:4">
      <c r="A38" s="242" t="s">
        <v>85</v>
      </c>
      <c r="B38" s="208"/>
      <c r="C38" s="214">
        <v>49906</v>
      </c>
      <c r="D38" s="234">
        <f t="shared" si="1"/>
        <v>0</v>
      </c>
    </row>
    <row r="39" ht="15.6" customHeight="1" spans="1:4">
      <c r="A39" s="243" t="s">
        <v>86</v>
      </c>
      <c r="B39" s="208"/>
      <c r="C39" s="214"/>
      <c r="D39" s="234">
        <f t="shared" si="1"/>
        <v>0</v>
      </c>
    </row>
    <row r="40" ht="15.6" customHeight="1" spans="1:4">
      <c r="A40" s="244" t="s">
        <v>87</v>
      </c>
      <c r="B40" s="208">
        <v>19500</v>
      </c>
      <c r="C40" s="214">
        <v>14920</v>
      </c>
      <c r="D40" s="234">
        <f t="shared" si="1"/>
        <v>130.7</v>
      </c>
    </row>
    <row r="41" ht="15.6" customHeight="1" spans="1:4">
      <c r="A41" s="241" t="s">
        <v>88</v>
      </c>
      <c r="B41" s="208">
        <v>30000</v>
      </c>
      <c r="C41" s="214">
        <v>55754</v>
      </c>
      <c r="D41" s="234">
        <f t="shared" si="1"/>
        <v>53.8</v>
      </c>
    </row>
    <row r="42" ht="15.6" customHeight="1" spans="1:4">
      <c r="A42" s="244" t="s">
        <v>89</v>
      </c>
      <c r="B42" s="208"/>
      <c r="C42" s="214">
        <v>37</v>
      </c>
      <c r="D42" s="234">
        <f t="shared" si="1"/>
        <v>0</v>
      </c>
    </row>
    <row r="43" ht="15.6" customHeight="1" spans="1:4">
      <c r="A43" s="245" t="s">
        <v>90</v>
      </c>
      <c r="B43" s="208"/>
      <c r="C43" s="214">
        <v>8600</v>
      </c>
      <c r="D43" s="234">
        <f t="shared" si="1"/>
        <v>0</v>
      </c>
    </row>
    <row r="44" ht="15.6" customHeight="1" spans="1:4">
      <c r="A44" s="244" t="s">
        <v>91</v>
      </c>
      <c r="B44" s="208"/>
      <c r="C44" s="214"/>
      <c r="D44" s="234">
        <f t="shared" si="1"/>
        <v>0</v>
      </c>
    </row>
    <row r="45" ht="15.6" customHeight="1" spans="1:4">
      <c r="A45" s="239" t="s">
        <v>92</v>
      </c>
      <c r="B45" s="214">
        <f>SUM(B35,B32,B40,B41,B42,B43)</f>
        <v>329904</v>
      </c>
      <c r="C45" s="214">
        <f>SUM(C35,C32,C40,C41,C42,C43)</f>
        <v>397597</v>
      </c>
      <c r="D45" s="234">
        <f t="shared" si="1"/>
        <v>83</v>
      </c>
    </row>
    <row r="46" spans="1:4">
      <c r="A46" s="218"/>
      <c r="B46" s="178"/>
    </row>
    <row r="47" spans="1:4">
      <c r="A47" s="218"/>
      <c r="B47" s="178"/>
    </row>
    <row r="48" spans="1:4">
      <c r="A48" s="218"/>
      <c r="B48" s="178"/>
    </row>
    <row r="49" spans="1:2">
      <c r="A49" s="178"/>
      <c r="B49" s="178"/>
    </row>
    <row r="50" spans="1:2">
      <c r="A50" s="178"/>
      <c r="B50" s="178"/>
    </row>
    <row r="51" spans="1:2">
      <c r="A51" s="178"/>
      <c r="B51" s="178"/>
    </row>
  </sheetData>
  <mergeCells count="2">
    <mergeCell ref="A1:D1"/>
    <mergeCell ref="A3:D3"/>
  </mergeCells>
  <printOptions horizontalCentered="1"/>
  <pageMargins left="0.707638888888889" right="0.707638888888889" top="0.747916666666667" bottom="0.747916666666667" header="0.313888888888889" footer="0.313888888888889"/>
  <pageSetup paperSize="9" scale="97" fitToHeight="0" orientation="portrait"/>
  <headerFooter>
    <oddFooter>&amp;C附表1-1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45"/>
  <sheetViews>
    <sheetView workbookViewId="0">
      <selection activeCell="D45" sqref="D45"/>
    </sheetView>
  </sheetViews>
  <sheetFormatPr defaultColWidth="9" defaultRowHeight="14.25" outlineLevelCol="6"/>
  <cols>
    <col min="1" max="1" width="38.375" customWidth="1"/>
    <col min="2" max="3" width="18.375" customWidth="1"/>
    <col min="4" max="4" width="18.375" style="176" customWidth="1"/>
  </cols>
  <sheetData>
    <row r="1" ht="18" customHeight="1" spans="1:7">
      <c r="A1" s="205" t="s">
        <v>93</v>
      </c>
      <c r="B1" s="206"/>
    </row>
    <row r="2" ht="24" spans="1:7">
      <c r="A2" s="180" t="s">
        <v>94</v>
      </c>
      <c r="B2" s="180"/>
      <c r="C2" s="180"/>
      <c r="D2" s="182"/>
    </row>
    <row r="3" spans="1:7">
      <c r="A3" s="207"/>
      <c r="B3" s="206"/>
      <c r="D3" s="184" t="s">
        <v>48</v>
      </c>
    </row>
    <row r="4" ht="37.35" customHeight="1" spans="1:7">
      <c r="A4" s="186" t="s">
        <v>95</v>
      </c>
      <c r="B4" s="186" t="s">
        <v>50</v>
      </c>
      <c r="C4" s="219" t="s">
        <v>51</v>
      </c>
      <c r="D4" s="188" t="s">
        <v>52</v>
      </c>
    </row>
    <row r="5" ht="15.6" customHeight="1" spans="1:7">
      <c r="A5" s="220" t="s">
        <v>96</v>
      </c>
      <c r="B5" s="221">
        <v>26498</v>
      </c>
      <c r="C5" s="222">
        <v>23395</v>
      </c>
      <c r="D5" s="192">
        <f>B5/C5*100</f>
        <v>113.26</v>
      </c>
    </row>
    <row r="6" ht="15.6" customHeight="1" spans="1:7">
      <c r="A6" s="220" t="s">
        <v>97</v>
      </c>
      <c r="B6" s="221"/>
      <c r="C6" s="222"/>
      <c r="D6" s="192"/>
    </row>
    <row r="7" ht="15.6" customHeight="1" spans="1:7">
      <c r="A7" s="220" t="s">
        <v>98</v>
      </c>
      <c r="B7" s="221">
        <v>468</v>
      </c>
      <c r="C7" s="222">
        <v>557</v>
      </c>
      <c r="D7" s="192">
        <f t="shared" ref="D7:D45" si="0">B7/C7*100</f>
        <v>84.02</v>
      </c>
    </row>
    <row r="8" ht="15.6" customHeight="1" spans="1:7">
      <c r="A8" s="220" t="s">
        <v>99</v>
      </c>
      <c r="B8" s="221">
        <v>5660</v>
      </c>
      <c r="C8" s="222">
        <v>12088</v>
      </c>
      <c r="D8" s="192">
        <f t="shared" si="0"/>
        <v>46.82</v>
      </c>
    </row>
    <row r="9" ht="15.6" customHeight="1" spans="1:7">
      <c r="A9" s="220" t="s">
        <v>100</v>
      </c>
      <c r="B9" s="221">
        <v>54456</v>
      </c>
      <c r="C9" s="222">
        <v>60997</v>
      </c>
      <c r="D9" s="192">
        <f t="shared" si="0"/>
        <v>89.28</v>
      </c>
      <c r="G9" s="104"/>
    </row>
    <row r="10" ht="15.6" customHeight="1" spans="1:7">
      <c r="A10" s="220" t="s">
        <v>101</v>
      </c>
      <c r="B10" s="221">
        <v>3075</v>
      </c>
      <c r="C10" s="222">
        <v>4124</v>
      </c>
      <c r="D10" s="192">
        <f t="shared" si="0"/>
        <v>74.56</v>
      </c>
    </row>
    <row r="11" ht="15.6" customHeight="1" spans="1:7">
      <c r="A11" s="220" t="s">
        <v>102</v>
      </c>
      <c r="B11" s="221">
        <v>3826</v>
      </c>
      <c r="C11" s="222">
        <v>6269</v>
      </c>
      <c r="D11" s="192">
        <f t="shared" si="0"/>
        <v>61.03</v>
      </c>
    </row>
    <row r="12" ht="15.6" customHeight="1" spans="1:7">
      <c r="A12" s="220" t="s">
        <v>103</v>
      </c>
      <c r="B12" s="221">
        <v>17276</v>
      </c>
      <c r="C12" s="222">
        <v>25539</v>
      </c>
      <c r="D12" s="192">
        <f t="shared" si="0"/>
        <v>67.65</v>
      </c>
    </row>
    <row r="13" ht="15.6" customHeight="1" spans="1:7">
      <c r="A13" s="220" t="s">
        <v>104</v>
      </c>
      <c r="B13" s="221">
        <v>24964</v>
      </c>
      <c r="C13" s="222">
        <v>36801</v>
      </c>
      <c r="D13" s="192">
        <f t="shared" si="0"/>
        <v>67.84</v>
      </c>
    </row>
    <row r="14" ht="15.6" customHeight="1" spans="1:7">
      <c r="A14" s="220" t="s">
        <v>105</v>
      </c>
      <c r="B14" s="221">
        <v>4321</v>
      </c>
      <c r="C14" s="222">
        <v>6588</v>
      </c>
      <c r="D14" s="192">
        <f t="shared" si="0"/>
        <v>65.59</v>
      </c>
    </row>
    <row r="15" ht="15.6" customHeight="1" spans="1:7">
      <c r="A15" s="220" t="s">
        <v>106</v>
      </c>
      <c r="B15" s="221">
        <v>65493</v>
      </c>
      <c r="C15" s="222">
        <v>71038</v>
      </c>
      <c r="D15" s="192">
        <f t="shared" si="0"/>
        <v>92.19</v>
      </c>
    </row>
    <row r="16" ht="15.6" customHeight="1" spans="1:7">
      <c r="A16" s="220" t="s">
        <v>107</v>
      </c>
      <c r="B16" s="221">
        <v>12201</v>
      </c>
      <c r="C16" s="222">
        <v>15215</v>
      </c>
      <c r="D16" s="192">
        <f t="shared" si="0"/>
        <v>80.19</v>
      </c>
    </row>
    <row r="17" ht="15.6" customHeight="1" spans="1:4">
      <c r="A17" s="220" t="s">
        <v>108</v>
      </c>
      <c r="B17" s="221">
        <v>13135</v>
      </c>
      <c r="C17" s="222">
        <v>12832</v>
      </c>
      <c r="D17" s="192">
        <f t="shared" si="0"/>
        <v>102.36</v>
      </c>
    </row>
    <row r="18" ht="15.6" customHeight="1" spans="1:4">
      <c r="A18" s="220" t="s">
        <v>109</v>
      </c>
      <c r="B18" s="221">
        <v>8840</v>
      </c>
      <c r="C18" s="222">
        <v>7800</v>
      </c>
      <c r="D18" s="192">
        <f t="shared" si="0"/>
        <v>113.33</v>
      </c>
    </row>
    <row r="19" ht="15.6" customHeight="1" spans="1:4">
      <c r="A19" s="220" t="s">
        <v>110</v>
      </c>
      <c r="B19" s="221">
        <v>1235</v>
      </c>
      <c r="C19" s="222">
        <v>5594</v>
      </c>
      <c r="D19" s="192">
        <f t="shared" si="0"/>
        <v>22.08</v>
      </c>
    </row>
    <row r="20" ht="15.6" customHeight="1" spans="1:4">
      <c r="A20" s="220" t="s">
        <v>111</v>
      </c>
      <c r="B20" s="221"/>
      <c r="C20" s="222"/>
      <c r="D20" s="192"/>
    </row>
    <row r="21" ht="15.6" customHeight="1" spans="1:4">
      <c r="A21" s="220" t="s">
        <v>112</v>
      </c>
      <c r="B21" s="221"/>
      <c r="C21" s="222">
        <v>3100</v>
      </c>
      <c r="D21" s="192">
        <f t="shared" si="0"/>
        <v>0</v>
      </c>
    </row>
    <row r="22" ht="15.6" customHeight="1" spans="1:4">
      <c r="A22" s="220" t="s">
        <v>113</v>
      </c>
      <c r="B22" s="221">
        <v>1242</v>
      </c>
      <c r="C22" s="222">
        <v>619</v>
      </c>
      <c r="D22" s="192">
        <f t="shared" si="0"/>
        <v>200.65</v>
      </c>
    </row>
    <row r="23" ht="15.6" customHeight="1" spans="1:4">
      <c r="A23" s="220" t="s">
        <v>114</v>
      </c>
      <c r="B23" s="221">
        <v>9148</v>
      </c>
      <c r="C23" s="222">
        <v>8471</v>
      </c>
      <c r="D23" s="192">
        <f t="shared" si="0"/>
        <v>107.99</v>
      </c>
    </row>
    <row r="24" ht="15.6" customHeight="1" spans="1:4">
      <c r="A24" s="220" t="s">
        <v>115</v>
      </c>
      <c r="B24" s="221"/>
      <c r="C24" s="222"/>
      <c r="D24" s="192"/>
    </row>
    <row r="25" ht="15.6" customHeight="1" spans="1:4">
      <c r="A25" s="220" t="s">
        <v>116</v>
      </c>
      <c r="B25" s="221">
        <v>2590</v>
      </c>
      <c r="C25" s="222"/>
      <c r="D25" s="192"/>
    </row>
    <row r="26" ht="15.6" customHeight="1" spans="1:4">
      <c r="A26" s="220" t="s">
        <v>117</v>
      </c>
      <c r="B26" s="221">
        <v>6618</v>
      </c>
      <c r="C26" s="222">
        <v>4078</v>
      </c>
      <c r="D26" s="192">
        <f t="shared" si="0"/>
        <v>162.29</v>
      </c>
    </row>
    <row r="27" ht="15.6" customHeight="1" spans="1:4">
      <c r="A27" s="220" t="s">
        <v>118</v>
      </c>
      <c r="B27" s="221">
        <v>487</v>
      </c>
      <c r="C27" s="222">
        <v>295</v>
      </c>
      <c r="D27" s="192">
        <f t="shared" si="0"/>
        <v>165.08</v>
      </c>
    </row>
    <row r="28" ht="15.6" customHeight="1" spans="1:4">
      <c r="A28" s="220" t="s">
        <v>119</v>
      </c>
      <c r="B28" s="221"/>
      <c r="C28" s="222">
        <v>9</v>
      </c>
      <c r="D28" s="192">
        <f t="shared" si="0"/>
        <v>0</v>
      </c>
    </row>
    <row r="29" ht="15.6" customHeight="1" spans="1:4">
      <c r="A29" s="223" t="s">
        <v>120</v>
      </c>
      <c r="B29" s="221">
        <f>SUM(B5:B28)</f>
        <v>261533</v>
      </c>
      <c r="C29" s="221">
        <f>SUM(C5:C28)</f>
        <v>305409</v>
      </c>
      <c r="D29" s="192">
        <f t="shared" si="0"/>
        <v>85.63</v>
      </c>
    </row>
    <row r="30" ht="15.6" customHeight="1" spans="1:4">
      <c r="A30" s="224" t="s">
        <v>121</v>
      </c>
      <c r="B30" s="221"/>
      <c r="C30" s="222">
        <v>2100</v>
      </c>
      <c r="D30" s="192">
        <f t="shared" si="0"/>
        <v>0</v>
      </c>
    </row>
    <row r="31" ht="15.6" customHeight="1" spans="1:4">
      <c r="A31" s="224" t="s">
        <v>122</v>
      </c>
      <c r="B31" s="221"/>
      <c r="C31" s="222"/>
      <c r="D31" s="192"/>
    </row>
    <row r="32" ht="15.6" customHeight="1" spans="1:4">
      <c r="A32" s="202" t="s">
        <v>123</v>
      </c>
      <c r="B32" s="200"/>
      <c r="C32" s="222"/>
      <c r="D32" s="192"/>
    </row>
    <row r="33" ht="15.6" customHeight="1" spans="1:4">
      <c r="A33" s="202" t="s">
        <v>124</v>
      </c>
      <c r="B33" s="200"/>
      <c r="C33" s="222"/>
      <c r="D33" s="192"/>
    </row>
    <row r="34" ht="15.6" customHeight="1" spans="1:4">
      <c r="A34" s="199" t="s">
        <v>125</v>
      </c>
      <c r="B34" s="199"/>
      <c r="C34" s="222"/>
      <c r="D34" s="192"/>
    </row>
    <row r="35" ht="15.6" customHeight="1" spans="1:4">
      <c r="A35" s="199" t="s">
        <v>126</v>
      </c>
      <c r="B35" s="221"/>
      <c r="C35" s="222"/>
      <c r="D35" s="192"/>
    </row>
    <row r="36" spans="1:4">
      <c r="A36" s="202" t="s">
        <v>127</v>
      </c>
      <c r="B36" s="221">
        <v>34756</v>
      </c>
      <c r="C36" s="225">
        <v>38022</v>
      </c>
      <c r="D36" s="192">
        <f t="shared" si="0"/>
        <v>91.41</v>
      </c>
    </row>
    <row r="37" spans="1:4">
      <c r="A37" s="225" t="s">
        <v>128</v>
      </c>
      <c r="B37" s="221"/>
      <c r="C37" s="225"/>
      <c r="D37" s="192"/>
    </row>
    <row r="38" spans="1:4">
      <c r="A38" s="199" t="s">
        <v>129</v>
      </c>
      <c r="B38" s="221"/>
      <c r="C38" s="225"/>
      <c r="D38" s="192"/>
    </row>
    <row r="39" spans="1:4">
      <c r="A39" s="202" t="s">
        <v>130</v>
      </c>
      <c r="B39" s="221"/>
      <c r="C39" s="225"/>
      <c r="D39" s="192"/>
    </row>
    <row r="40" spans="1:4">
      <c r="A40" s="204" t="s">
        <v>131</v>
      </c>
      <c r="B40" s="221"/>
      <c r="C40" s="225"/>
      <c r="D40" s="192"/>
    </row>
    <row r="41" spans="1:4">
      <c r="A41" s="204" t="s">
        <v>132</v>
      </c>
      <c r="B41" s="221"/>
      <c r="C41" s="225"/>
      <c r="D41" s="192"/>
    </row>
    <row r="42" spans="1:4">
      <c r="A42" s="226" t="s">
        <v>133</v>
      </c>
      <c r="B42" s="221">
        <v>13615</v>
      </c>
      <c r="C42" s="225">
        <v>31412</v>
      </c>
      <c r="D42" s="192">
        <f t="shared" si="0"/>
        <v>43.34</v>
      </c>
    </row>
    <row r="43" spans="1:4">
      <c r="A43" s="204" t="s">
        <v>134</v>
      </c>
      <c r="B43" s="221"/>
      <c r="C43" s="225">
        <v>46</v>
      </c>
      <c r="D43" s="192">
        <f t="shared" si="0"/>
        <v>0</v>
      </c>
    </row>
    <row r="44" spans="1:4">
      <c r="A44" s="221" t="s">
        <v>135</v>
      </c>
      <c r="B44" s="221">
        <v>20000</v>
      </c>
      <c r="C44" s="225">
        <v>20608</v>
      </c>
      <c r="D44" s="192">
        <f t="shared" si="0"/>
        <v>97.05</v>
      </c>
    </row>
    <row r="45" spans="1:4">
      <c r="A45" s="223" t="s">
        <v>136</v>
      </c>
      <c r="B45" s="222">
        <f>SUM(B29:B44)</f>
        <v>329904</v>
      </c>
      <c r="C45" s="222">
        <f>SUM(C29:C44)</f>
        <v>397597</v>
      </c>
      <c r="D45" s="192">
        <f t="shared" si="0"/>
        <v>82.97</v>
      </c>
    </row>
  </sheetData>
  <mergeCells count="1">
    <mergeCell ref="A2:D2"/>
  </mergeCells>
  <printOptions horizontalCentered="1"/>
  <pageMargins left="0.707638888888889" right="0.707638888888889" top="0.747916666666667" bottom="0.747916666666667" header="0.313888888888889" footer="0.313888888888889"/>
  <pageSetup paperSize="9" scale="93" orientation="portrait"/>
  <headerFooter>
    <oddFooter>&amp;C附表1-2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50"/>
  <sheetViews>
    <sheetView workbookViewId="0">
      <selection activeCell="D29" sqref="D29"/>
    </sheetView>
  </sheetViews>
  <sheetFormatPr defaultColWidth="9" defaultRowHeight="14.25" outlineLevelCol="6"/>
  <cols>
    <col min="1" max="1" width="44.625" customWidth="1"/>
    <col min="2" max="3" width="12.125" customWidth="1"/>
    <col min="4" max="4" width="15.125" style="176" customWidth="1"/>
  </cols>
  <sheetData>
    <row r="1" ht="18" customHeight="1" spans="1:7">
      <c r="A1" s="205" t="s">
        <v>137</v>
      </c>
      <c r="B1" s="206"/>
    </row>
    <row r="2" ht="24" spans="1:7">
      <c r="A2" s="180" t="s">
        <v>138</v>
      </c>
      <c r="B2" s="180"/>
      <c r="C2" s="180"/>
      <c r="D2" s="182"/>
    </row>
    <row r="3" spans="1:7">
      <c r="A3" s="207"/>
      <c r="B3" s="206"/>
      <c r="D3" s="184" t="s">
        <v>48</v>
      </c>
    </row>
    <row r="4" ht="37.35" customHeight="1" spans="1:7">
      <c r="A4" s="105" t="s">
        <v>139</v>
      </c>
      <c r="B4" s="105" t="s">
        <v>50</v>
      </c>
      <c r="C4" s="106" t="s">
        <v>51</v>
      </c>
      <c r="D4" s="117" t="s">
        <v>52</v>
      </c>
    </row>
    <row r="5" ht="15.6" customHeight="1" spans="1:7">
      <c r="A5" s="64" t="s">
        <v>53</v>
      </c>
      <c r="B5" s="208">
        <f>SUM(B6:B16)</f>
        <v>138839</v>
      </c>
      <c r="C5" s="208">
        <f>SUM(C6:C16)</f>
        <v>114280</v>
      </c>
      <c r="D5" s="209">
        <f>B5/C5*100</f>
        <v>121.49</v>
      </c>
    </row>
    <row r="6" ht="15.6" customHeight="1" spans="1:7">
      <c r="A6" s="63" t="s">
        <v>54</v>
      </c>
      <c r="B6" s="208">
        <v>44240</v>
      </c>
      <c r="C6" s="210">
        <f>7036+33761</f>
        <v>40797</v>
      </c>
      <c r="D6" s="209">
        <f t="shared" ref="D6:D44" si="0">B6/C6*100</f>
        <v>108.44</v>
      </c>
    </row>
    <row r="7" ht="15.6" customHeight="1" spans="1:7">
      <c r="A7" s="63" t="s">
        <v>55</v>
      </c>
      <c r="B7" s="208"/>
      <c r="C7" s="210"/>
      <c r="D7" s="209"/>
    </row>
    <row r="8" ht="15.6" customHeight="1" spans="1:7">
      <c r="A8" s="63" t="s">
        <v>56</v>
      </c>
      <c r="B8" s="208">
        <v>35803</v>
      </c>
      <c r="C8" s="210">
        <v>30780</v>
      </c>
      <c r="D8" s="209">
        <f t="shared" si="0"/>
        <v>116.32</v>
      </c>
    </row>
    <row r="9" ht="15.6" customHeight="1" spans="1:7">
      <c r="A9" s="63" t="s">
        <v>57</v>
      </c>
      <c r="B9" s="208"/>
      <c r="C9" s="210"/>
      <c r="D9" s="209"/>
      <c r="G9" s="104"/>
    </row>
    <row r="10" ht="15.6" customHeight="1" spans="1:7">
      <c r="A10" s="63" t="s">
        <v>58</v>
      </c>
      <c r="B10" s="208"/>
      <c r="C10" s="210"/>
      <c r="D10" s="209"/>
    </row>
    <row r="11" ht="15.6" customHeight="1" spans="1:7">
      <c r="A11" s="63" t="s">
        <v>59</v>
      </c>
      <c r="B11" s="208"/>
      <c r="C11" s="210">
        <v>15</v>
      </c>
      <c r="D11" s="209">
        <f t="shared" si="0"/>
        <v>0</v>
      </c>
    </row>
    <row r="12" ht="15.6" customHeight="1" spans="1:7">
      <c r="A12" s="63" t="s">
        <v>60</v>
      </c>
      <c r="B12" s="208">
        <v>12544</v>
      </c>
      <c r="C12" s="210">
        <v>10259</v>
      </c>
      <c r="D12" s="209">
        <f t="shared" si="0"/>
        <v>122.27</v>
      </c>
    </row>
    <row r="13" ht="15.6" customHeight="1" spans="1:7">
      <c r="A13" s="63" t="s">
        <v>61</v>
      </c>
      <c r="B13" s="208">
        <v>12724</v>
      </c>
      <c r="C13" s="210">
        <v>10280</v>
      </c>
      <c r="D13" s="209">
        <f t="shared" si="0"/>
        <v>123.77</v>
      </c>
    </row>
    <row r="14" ht="15.6" customHeight="1" spans="1:7">
      <c r="A14" s="63" t="s">
        <v>62</v>
      </c>
      <c r="B14" s="208">
        <v>4644</v>
      </c>
      <c r="C14" s="210">
        <v>4326</v>
      </c>
      <c r="D14" s="209">
        <f t="shared" si="0"/>
        <v>107.35</v>
      </c>
    </row>
    <row r="15" ht="15.6" customHeight="1" spans="1:7">
      <c r="A15" s="63" t="s">
        <v>63</v>
      </c>
      <c r="B15" s="208">
        <v>6244</v>
      </c>
      <c r="C15" s="210">
        <v>4085</v>
      </c>
      <c r="D15" s="209">
        <f t="shared" si="0"/>
        <v>152.85</v>
      </c>
    </row>
    <row r="16" ht="15.6" customHeight="1" spans="1:7">
      <c r="A16" s="63" t="s">
        <v>64</v>
      </c>
      <c r="B16" s="208">
        <v>22640</v>
      </c>
      <c r="C16" s="210">
        <v>13738</v>
      </c>
      <c r="D16" s="209">
        <f t="shared" si="0"/>
        <v>164.8</v>
      </c>
    </row>
    <row r="17" ht="15.6" customHeight="1" spans="1:4">
      <c r="A17" s="63" t="s">
        <v>65</v>
      </c>
      <c r="B17" s="208"/>
      <c r="C17" s="210"/>
      <c r="D17" s="209"/>
    </row>
    <row r="18" ht="15.6" customHeight="1" spans="1:4">
      <c r="A18" s="63" t="s">
        <v>66</v>
      </c>
      <c r="B18" s="208"/>
      <c r="C18" s="210"/>
      <c r="D18" s="209"/>
    </row>
    <row r="19" ht="15.6" customHeight="1" spans="1:4">
      <c r="A19" s="63" t="s">
        <v>67</v>
      </c>
      <c r="B19" s="208"/>
      <c r="C19" s="210"/>
      <c r="D19" s="209"/>
    </row>
    <row r="20" ht="15.6" customHeight="1" spans="1:4">
      <c r="A20" s="63" t="s">
        <v>68</v>
      </c>
      <c r="B20" s="208"/>
      <c r="C20" s="210"/>
      <c r="D20" s="209"/>
    </row>
    <row r="21" ht="15.6" customHeight="1" spans="1:4">
      <c r="A21" s="63" t="s">
        <v>69</v>
      </c>
      <c r="B21" s="208"/>
      <c r="C21" s="210"/>
      <c r="D21" s="209"/>
    </row>
    <row r="22" ht="15.6" customHeight="1" spans="1:4">
      <c r="A22" s="64" t="s">
        <v>70</v>
      </c>
      <c r="B22" s="208">
        <f>SUM(B23:B30)</f>
        <v>32479</v>
      </c>
      <c r="C22" s="208">
        <f>SUM(C23:C30)</f>
        <v>50420</v>
      </c>
      <c r="D22" s="209">
        <f t="shared" si="0"/>
        <v>64.42</v>
      </c>
    </row>
    <row r="23" ht="15.6" customHeight="1" spans="1:4">
      <c r="A23" s="63" t="s">
        <v>71</v>
      </c>
      <c r="B23" s="208">
        <v>6900</v>
      </c>
      <c r="C23" s="210">
        <v>6154</v>
      </c>
      <c r="D23" s="209">
        <f t="shared" si="0"/>
        <v>112.12</v>
      </c>
    </row>
    <row r="24" ht="15.6" customHeight="1" spans="1:4">
      <c r="A24" s="63" t="s">
        <v>72</v>
      </c>
      <c r="B24" s="208">
        <v>4000</v>
      </c>
      <c r="C24" s="210">
        <v>4103</v>
      </c>
      <c r="D24" s="209">
        <f t="shared" si="0"/>
        <v>97.49</v>
      </c>
    </row>
    <row r="25" ht="15.6" customHeight="1" spans="1:4">
      <c r="A25" s="63" t="s">
        <v>73</v>
      </c>
      <c r="B25" s="208">
        <v>1000</v>
      </c>
      <c r="C25" s="210">
        <v>1208</v>
      </c>
      <c r="D25" s="209">
        <f t="shared" si="0"/>
        <v>82.78</v>
      </c>
    </row>
    <row r="26" ht="15.6" customHeight="1" spans="1:4">
      <c r="A26" s="63" t="s">
        <v>74</v>
      </c>
      <c r="B26" s="208"/>
      <c r="C26" s="210">
        <v>644</v>
      </c>
      <c r="D26" s="209">
        <f t="shared" si="0"/>
        <v>0</v>
      </c>
    </row>
    <row r="27" ht="15.6" customHeight="1" spans="1:4">
      <c r="A27" s="63" t="s">
        <v>75</v>
      </c>
      <c r="B27" s="208">
        <v>2625</v>
      </c>
      <c r="C27" s="210">
        <v>4000</v>
      </c>
      <c r="D27" s="209">
        <f t="shared" si="0"/>
        <v>65.63</v>
      </c>
    </row>
    <row r="28" ht="15.6" customHeight="1" spans="1:4">
      <c r="A28" s="63" t="s">
        <v>76</v>
      </c>
      <c r="B28" s="208"/>
      <c r="C28" s="210">
        <v>18</v>
      </c>
      <c r="D28" s="209">
        <f t="shared" si="0"/>
        <v>0</v>
      </c>
    </row>
    <row r="29" ht="15.6" customHeight="1" spans="1:4">
      <c r="A29" s="63" t="s">
        <v>77</v>
      </c>
      <c r="B29" s="208"/>
      <c r="C29" s="210"/>
      <c r="D29" s="209"/>
    </row>
    <row r="30" ht="15.6" customHeight="1" spans="1:4">
      <c r="A30" s="63" t="s">
        <v>78</v>
      </c>
      <c r="B30" s="208">
        <v>17954</v>
      </c>
      <c r="C30" s="210">
        <v>34293</v>
      </c>
      <c r="D30" s="209">
        <f t="shared" si="0"/>
        <v>52.35</v>
      </c>
    </row>
    <row r="31" ht="15.6" customHeight="1" spans="1:4">
      <c r="A31" s="211" t="s">
        <v>79</v>
      </c>
      <c r="B31" s="208">
        <f>B22+B5</f>
        <v>171318</v>
      </c>
      <c r="C31" s="208">
        <f>C22+C5</f>
        <v>164700</v>
      </c>
      <c r="D31" s="209">
        <f t="shared" si="0"/>
        <v>104.02</v>
      </c>
    </row>
    <row r="32" ht="15.6" customHeight="1" spans="1:4">
      <c r="A32" s="212" t="s">
        <v>80</v>
      </c>
      <c r="B32" s="208"/>
      <c r="C32" s="210">
        <v>8600</v>
      </c>
      <c r="D32" s="209">
        <f t="shared" si="0"/>
        <v>0</v>
      </c>
    </row>
    <row r="33" ht="15.6" customHeight="1" spans="1:4">
      <c r="A33" s="212" t="s">
        <v>81</v>
      </c>
      <c r="B33" s="208">
        <f>B34+B38+B40</f>
        <v>136574</v>
      </c>
      <c r="C33" s="210">
        <f>C34+C39+C40+C41+C38</f>
        <v>194329</v>
      </c>
      <c r="D33" s="209">
        <f t="shared" si="0"/>
        <v>70.28</v>
      </c>
    </row>
    <row r="34" ht="15.6" customHeight="1" spans="1:4">
      <c r="A34" s="213" t="s">
        <v>82</v>
      </c>
      <c r="B34" s="208">
        <v>15104</v>
      </c>
      <c r="C34" s="214">
        <v>67761</v>
      </c>
      <c r="D34" s="209">
        <f t="shared" si="0"/>
        <v>22.29</v>
      </c>
    </row>
    <row r="35" ht="15.6" customHeight="1" spans="1:4">
      <c r="A35" s="213" t="s">
        <v>83</v>
      </c>
      <c r="B35" s="208">
        <v>6115</v>
      </c>
      <c r="C35" s="214">
        <v>6115</v>
      </c>
      <c r="D35" s="209">
        <f t="shared" si="0"/>
        <v>100</v>
      </c>
    </row>
    <row r="36" ht="15.6" customHeight="1" spans="1:4">
      <c r="A36" s="215" t="s">
        <v>84</v>
      </c>
      <c r="B36" s="208">
        <v>8989</v>
      </c>
      <c r="C36" s="214">
        <v>11740</v>
      </c>
      <c r="D36" s="209">
        <f t="shared" si="0"/>
        <v>76.57</v>
      </c>
    </row>
    <row r="37" ht="15.6" customHeight="1" spans="1:4">
      <c r="A37" s="215" t="s">
        <v>85</v>
      </c>
      <c r="B37" s="208"/>
      <c r="C37" s="214">
        <v>49906</v>
      </c>
      <c r="D37" s="209">
        <f t="shared" si="0"/>
        <v>0</v>
      </c>
    </row>
    <row r="38" ht="15.6" customHeight="1" spans="1:4">
      <c r="A38" s="216" t="s">
        <v>86</v>
      </c>
      <c r="B38" s="208">
        <v>94470</v>
      </c>
      <c r="C38" s="210">
        <v>60550</v>
      </c>
      <c r="D38" s="209">
        <f t="shared" si="0"/>
        <v>156.02</v>
      </c>
    </row>
    <row r="39" ht="15.6" customHeight="1" spans="1:4">
      <c r="A39" s="215" t="s">
        <v>87</v>
      </c>
      <c r="B39" s="208">
        <v>18761</v>
      </c>
      <c r="C39" s="210">
        <v>13942</v>
      </c>
      <c r="D39" s="209">
        <f t="shared" si="0"/>
        <v>134.56</v>
      </c>
    </row>
    <row r="40" ht="15.6" customHeight="1" spans="1:4">
      <c r="A40" s="213" t="s">
        <v>88</v>
      </c>
      <c r="B40" s="208">
        <v>27000</v>
      </c>
      <c r="C40" s="210">
        <v>52039</v>
      </c>
      <c r="D40" s="209">
        <f t="shared" si="0"/>
        <v>51.88</v>
      </c>
    </row>
    <row r="41" ht="15.6" customHeight="1" spans="1:4">
      <c r="A41" s="215" t="s">
        <v>89</v>
      </c>
      <c r="B41" s="208"/>
      <c r="C41" s="210">
        <v>37</v>
      </c>
      <c r="D41" s="209">
        <f t="shared" si="0"/>
        <v>0</v>
      </c>
    </row>
    <row r="42" ht="15.6" customHeight="1" spans="1:4">
      <c r="A42" s="217" t="s">
        <v>90</v>
      </c>
      <c r="B42" s="208"/>
      <c r="C42" s="210"/>
      <c r="D42" s="209"/>
    </row>
    <row r="43" ht="15.6" customHeight="1" spans="1:4">
      <c r="A43" s="215" t="s">
        <v>91</v>
      </c>
      <c r="B43" s="208"/>
      <c r="C43" s="210"/>
      <c r="D43" s="209"/>
    </row>
    <row r="44" ht="15.6" customHeight="1" spans="1:4">
      <c r="A44" s="211" t="s">
        <v>92</v>
      </c>
      <c r="B44" s="208">
        <f>B31+B33</f>
        <v>307892</v>
      </c>
      <c r="C44" s="210">
        <f>C31+C32+C33</f>
        <v>367629</v>
      </c>
      <c r="D44" s="209">
        <f t="shared" si="0"/>
        <v>83.75</v>
      </c>
    </row>
    <row r="45" spans="1:4">
      <c r="A45" s="218"/>
      <c r="B45" s="206"/>
    </row>
    <row r="46" spans="1:4">
      <c r="A46" s="218"/>
      <c r="B46" s="206"/>
    </row>
    <row r="47" spans="1:4">
      <c r="A47" s="218"/>
      <c r="B47" s="206"/>
    </row>
    <row r="48" spans="1:4">
      <c r="A48" s="206"/>
      <c r="B48" s="206"/>
    </row>
    <row r="49" spans="1:2">
      <c r="A49" s="206"/>
      <c r="B49" s="206"/>
    </row>
    <row r="50" spans="1:2">
      <c r="A50" s="206"/>
      <c r="B50" s="206"/>
    </row>
  </sheetData>
  <mergeCells count="1">
    <mergeCell ref="A2:D2"/>
  </mergeCells>
  <pageMargins left="0.707638888888889" right="0.707638888888889" top="0.747916666666667" bottom="0.747916666666667" header="0.313888888888889" footer="0.313888888888889"/>
  <pageSetup paperSize="9" scale="97" fitToHeight="0" orientation="portrait"/>
  <headerFooter>
    <oddFooter>&amp;C附表1-3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438"/>
  <sheetViews>
    <sheetView workbookViewId="0">
      <selection activeCell="G9" sqref="G9"/>
    </sheetView>
  </sheetViews>
  <sheetFormatPr defaultColWidth="9" defaultRowHeight="14.25" outlineLevelCol="6"/>
  <cols>
    <col min="1" max="1" width="44.625" style="173" customWidth="1"/>
    <col min="2" max="2" width="12.125" style="174" customWidth="1"/>
    <col min="3" max="3" width="12.125" style="175" customWidth="1"/>
    <col min="4" max="4" width="15.125" style="176" customWidth="1"/>
  </cols>
  <sheetData>
    <row r="1" spans="1:7">
      <c r="A1" s="177" t="s">
        <v>140</v>
      </c>
      <c r="B1" s="178"/>
    </row>
    <row r="2" ht="30" customHeight="1" spans="1:7">
      <c r="A2" s="179" t="s">
        <v>141</v>
      </c>
      <c r="B2" s="180"/>
      <c r="C2" s="181"/>
      <c r="D2" s="182"/>
    </row>
    <row r="3" spans="1:7">
      <c r="A3" s="183"/>
      <c r="B3" s="178"/>
      <c r="D3" s="184" t="s">
        <v>48</v>
      </c>
    </row>
    <row r="4" ht="32.45" customHeight="1" spans="1:7">
      <c r="A4" s="185" t="s">
        <v>95</v>
      </c>
      <c r="B4" s="186" t="s">
        <v>50</v>
      </c>
      <c r="C4" s="187" t="s">
        <v>51</v>
      </c>
      <c r="D4" s="188" t="s">
        <v>52</v>
      </c>
    </row>
    <row r="5" spans="1:7">
      <c r="A5" s="189" t="s">
        <v>142</v>
      </c>
      <c r="B5" s="190">
        <v>21347</v>
      </c>
      <c r="C5" s="191">
        <v>17590</v>
      </c>
      <c r="D5" s="192">
        <f>B5/C5*100</f>
        <v>121.36</v>
      </c>
    </row>
    <row r="6" spans="1:7">
      <c r="A6" s="189" t="s">
        <v>143</v>
      </c>
      <c r="B6" s="190">
        <v>612.48</v>
      </c>
      <c r="C6" s="191">
        <v>643</v>
      </c>
      <c r="D6" s="192">
        <f t="shared" ref="D6:D69" si="0">B6/C6*100</f>
        <v>95.25</v>
      </c>
    </row>
    <row r="7" spans="1:7">
      <c r="A7" s="189" t="s">
        <v>144</v>
      </c>
      <c r="B7" s="190">
        <v>505.42</v>
      </c>
      <c r="C7" s="191">
        <v>490</v>
      </c>
      <c r="D7" s="192">
        <f t="shared" si="0"/>
        <v>103.15</v>
      </c>
    </row>
    <row r="8" spans="1:7">
      <c r="A8" s="189" t="s">
        <v>145</v>
      </c>
      <c r="B8" s="190">
        <v>37.16</v>
      </c>
      <c r="C8" s="191">
        <v>139</v>
      </c>
      <c r="D8" s="192">
        <f t="shared" si="0"/>
        <v>26.73</v>
      </c>
      <c r="G8" s="104"/>
    </row>
    <row r="9" spans="1:7">
      <c r="A9" s="189" t="s">
        <v>146</v>
      </c>
      <c r="B9" s="190">
        <v>3</v>
      </c>
      <c r="C9" s="191"/>
      <c r="D9" s="192"/>
    </row>
    <row r="10" spans="1:7">
      <c r="A10" s="189" t="s">
        <v>147</v>
      </c>
      <c r="B10" s="190">
        <v>5.7</v>
      </c>
      <c r="C10" s="191"/>
      <c r="D10" s="192"/>
    </row>
    <row r="11" spans="1:7">
      <c r="A11" s="189" t="s">
        <v>148</v>
      </c>
      <c r="B11" s="190">
        <v>47.5</v>
      </c>
      <c r="C11" s="191">
        <v>9</v>
      </c>
      <c r="D11" s="192">
        <f t="shared" si="0"/>
        <v>527.78</v>
      </c>
    </row>
    <row r="12" spans="1:7">
      <c r="A12" s="189" t="s">
        <v>149</v>
      </c>
      <c r="B12" s="190">
        <v>1</v>
      </c>
      <c r="C12" s="191">
        <v>1</v>
      </c>
      <c r="D12" s="192">
        <f t="shared" si="0"/>
        <v>100</v>
      </c>
    </row>
    <row r="13" spans="1:7">
      <c r="A13" s="189" t="s">
        <v>150</v>
      </c>
      <c r="B13" s="190">
        <v>10.7</v>
      </c>
      <c r="C13" s="191">
        <v>1</v>
      </c>
      <c r="D13" s="192">
        <f t="shared" si="0"/>
        <v>1070</v>
      </c>
    </row>
    <row r="14" ht="18" customHeight="1" spans="1:7">
      <c r="A14" s="193" t="s">
        <v>151</v>
      </c>
      <c r="B14" s="190"/>
      <c r="C14" s="191">
        <v>3</v>
      </c>
      <c r="D14" s="192">
        <f t="shared" si="0"/>
        <v>0</v>
      </c>
    </row>
    <row r="15" spans="1:7">
      <c r="A15" s="189" t="s">
        <v>152</v>
      </c>
      <c r="B15" s="190">
        <v>390.6</v>
      </c>
      <c r="C15" s="191">
        <v>386</v>
      </c>
      <c r="D15" s="192">
        <f t="shared" si="0"/>
        <v>101.19</v>
      </c>
    </row>
    <row r="16" spans="1:7">
      <c r="A16" s="189" t="s">
        <v>153</v>
      </c>
      <c r="B16" s="190">
        <v>313.74</v>
      </c>
      <c r="C16" s="191">
        <v>303</v>
      </c>
      <c r="D16" s="192">
        <f t="shared" si="0"/>
        <v>103.54</v>
      </c>
    </row>
    <row r="17" spans="1:4">
      <c r="A17" s="189" t="s">
        <v>154</v>
      </c>
      <c r="B17" s="190">
        <v>20</v>
      </c>
      <c r="C17" s="191">
        <v>50</v>
      </c>
      <c r="D17" s="192">
        <f t="shared" si="0"/>
        <v>40</v>
      </c>
    </row>
    <row r="18" spans="1:4">
      <c r="A18" s="189" t="s">
        <v>155</v>
      </c>
      <c r="B18" s="190">
        <v>30.28</v>
      </c>
      <c r="C18" s="191"/>
      <c r="D18" s="192"/>
    </row>
    <row r="19" spans="1:4">
      <c r="A19" s="189" t="s">
        <v>156</v>
      </c>
      <c r="B19" s="190">
        <v>23.58</v>
      </c>
      <c r="C19" s="191">
        <v>30</v>
      </c>
      <c r="D19" s="192">
        <f t="shared" si="0"/>
        <v>78.6</v>
      </c>
    </row>
    <row r="20" spans="1:4">
      <c r="A20" s="189" t="s">
        <v>157</v>
      </c>
      <c r="B20" s="190">
        <v>3</v>
      </c>
      <c r="C20" s="191">
        <v>3</v>
      </c>
      <c r="D20" s="192">
        <f t="shared" si="0"/>
        <v>100</v>
      </c>
    </row>
    <row r="21" spans="1:4">
      <c r="A21" s="189" t="s">
        <v>158</v>
      </c>
      <c r="B21" s="190">
        <v>8832.68</v>
      </c>
      <c r="C21" s="191">
        <v>6060</v>
      </c>
      <c r="D21" s="192">
        <f t="shared" si="0"/>
        <v>145.75</v>
      </c>
    </row>
    <row r="22" spans="1:4">
      <c r="A22" s="189" t="s">
        <v>159</v>
      </c>
      <c r="B22" s="190">
        <v>1749.13</v>
      </c>
      <c r="C22" s="191">
        <v>2950</v>
      </c>
      <c r="D22" s="192">
        <f t="shared" si="0"/>
        <v>59.29</v>
      </c>
    </row>
    <row r="23" spans="1:4">
      <c r="A23" s="189" t="s">
        <v>160</v>
      </c>
      <c r="B23" s="190">
        <v>1680.11</v>
      </c>
      <c r="C23" s="191">
        <v>1662</v>
      </c>
      <c r="D23" s="192">
        <f t="shared" si="0"/>
        <v>101.09</v>
      </c>
    </row>
    <row r="24" spans="1:4">
      <c r="A24" s="189" t="s">
        <v>161</v>
      </c>
      <c r="B24" s="190">
        <v>90</v>
      </c>
      <c r="C24" s="191">
        <v>90</v>
      </c>
      <c r="D24" s="192">
        <f t="shared" si="0"/>
        <v>100</v>
      </c>
    </row>
    <row r="25" spans="1:4">
      <c r="A25" s="189" t="s">
        <v>162</v>
      </c>
      <c r="B25" s="190">
        <v>21.9</v>
      </c>
      <c r="C25" s="191">
        <v>129</v>
      </c>
      <c r="D25" s="192">
        <f t="shared" si="0"/>
        <v>16.98</v>
      </c>
    </row>
    <row r="26" spans="1:4">
      <c r="A26" s="189" t="s">
        <v>163</v>
      </c>
      <c r="B26" s="190">
        <v>3288.54</v>
      </c>
      <c r="C26" s="191">
        <v>1229</v>
      </c>
      <c r="D26" s="192">
        <f t="shared" si="0"/>
        <v>267.58</v>
      </c>
    </row>
    <row r="27" spans="1:4">
      <c r="A27" s="189" t="s">
        <v>164</v>
      </c>
      <c r="B27" s="190">
        <v>299.51</v>
      </c>
      <c r="C27" s="191">
        <v>909</v>
      </c>
      <c r="D27" s="192">
        <f t="shared" si="0"/>
        <v>32.95</v>
      </c>
    </row>
    <row r="28" spans="1:4">
      <c r="A28" s="189" t="s">
        <v>165</v>
      </c>
      <c r="B28" s="190">
        <v>63.41</v>
      </c>
      <c r="C28" s="191">
        <v>166</v>
      </c>
      <c r="D28" s="192">
        <f t="shared" si="0"/>
        <v>38.2</v>
      </c>
    </row>
    <row r="29" spans="1:4">
      <c r="A29" s="193" t="s">
        <v>166</v>
      </c>
      <c r="B29" s="190"/>
      <c r="C29" s="191">
        <v>15</v>
      </c>
      <c r="D29" s="192">
        <f t="shared" si="0"/>
        <v>0</v>
      </c>
    </row>
    <row r="30" spans="1:4">
      <c r="A30" s="189" t="s">
        <v>167</v>
      </c>
      <c r="B30" s="190">
        <v>128.7</v>
      </c>
      <c r="C30" s="191">
        <v>116</v>
      </c>
      <c r="D30" s="192">
        <f t="shared" si="0"/>
        <v>110.95</v>
      </c>
    </row>
    <row r="31" spans="1:4">
      <c r="A31" s="189" t="s">
        <v>168</v>
      </c>
      <c r="B31" s="190">
        <v>88.4</v>
      </c>
      <c r="C31" s="191">
        <v>81</v>
      </c>
      <c r="D31" s="192">
        <f t="shared" si="0"/>
        <v>109.14</v>
      </c>
    </row>
    <row r="32" spans="1:4">
      <c r="A32" s="189" t="s">
        <v>169</v>
      </c>
      <c r="B32" s="190">
        <v>19</v>
      </c>
      <c r="C32" s="191">
        <v>531</v>
      </c>
      <c r="D32" s="192">
        <f t="shared" si="0"/>
        <v>3.58</v>
      </c>
    </row>
    <row r="33" spans="1:4">
      <c r="A33" s="189" t="s">
        <v>170</v>
      </c>
      <c r="B33" s="190">
        <v>389.44</v>
      </c>
      <c r="C33" s="191">
        <v>413</v>
      </c>
      <c r="D33" s="192">
        <f t="shared" si="0"/>
        <v>94.3</v>
      </c>
    </row>
    <row r="34" spans="1:4">
      <c r="A34" s="189" t="s">
        <v>171</v>
      </c>
      <c r="B34" s="190">
        <v>118.01</v>
      </c>
      <c r="C34" s="191">
        <v>140</v>
      </c>
      <c r="D34" s="192">
        <f t="shared" si="0"/>
        <v>84.29</v>
      </c>
    </row>
    <row r="35" spans="1:4">
      <c r="A35" s="193" t="s">
        <v>172</v>
      </c>
      <c r="B35" s="190"/>
      <c r="C35" s="191">
        <v>2</v>
      </c>
      <c r="D35" s="192">
        <f t="shared" si="0"/>
        <v>0</v>
      </c>
    </row>
    <row r="36" spans="1:4">
      <c r="A36" s="193" t="s">
        <v>173</v>
      </c>
      <c r="B36" s="190"/>
      <c r="C36" s="191">
        <v>69</v>
      </c>
      <c r="D36" s="192">
        <f t="shared" si="0"/>
        <v>0</v>
      </c>
    </row>
    <row r="37" spans="1:4">
      <c r="A37" s="189" t="s">
        <v>174</v>
      </c>
      <c r="B37" s="190">
        <v>125.42</v>
      </c>
      <c r="C37" s="191">
        <v>115</v>
      </c>
      <c r="D37" s="192">
        <f t="shared" si="0"/>
        <v>109.06</v>
      </c>
    </row>
    <row r="38" spans="1:4">
      <c r="A38" s="189" t="s">
        <v>175</v>
      </c>
      <c r="B38" s="190">
        <v>68.59</v>
      </c>
      <c r="C38" s="191">
        <v>61</v>
      </c>
      <c r="D38" s="192">
        <f t="shared" si="0"/>
        <v>112.44</v>
      </c>
    </row>
    <row r="39" spans="1:4">
      <c r="A39" s="189" t="s">
        <v>176</v>
      </c>
      <c r="B39" s="190">
        <v>17.42</v>
      </c>
      <c r="C39" s="191">
        <v>26</v>
      </c>
      <c r="D39" s="192">
        <f t="shared" si="0"/>
        <v>67</v>
      </c>
    </row>
    <row r="40" spans="1:4">
      <c r="A40" s="189" t="s">
        <v>177</v>
      </c>
      <c r="B40" s="190">
        <v>471.31</v>
      </c>
      <c r="C40" s="191">
        <v>355</v>
      </c>
      <c r="D40" s="192">
        <f t="shared" si="0"/>
        <v>132.76</v>
      </c>
    </row>
    <row r="41" spans="1:4">
      <c r="A41" s="189" t="s">
        <v>178</v>
      </c>
      <c r="B41" s="190">
        <v>97.29</v>
      </c>
      <c r="C41" s="191">
        <v>127</v>
      </c>
      <c r="D41" s="192">
        <f t="shared" si="0"/>
        <v>76.61</v>
      </c>
    </row>
    <row r="42" spans="1:4">
      <c r="A42" s="189" t="s">
        <v>179</v>
      </c>
      <c r="B42" s="190">
        <v>50</v>
      </c>
      <c r="C42" s="191">
        <v>21</v>
      </c>
      <c r="D42" s="192">
        <f t="shared" si="0"/>
        <v>238.1</v>
      </c>
    </row>
    <row r="43" spans="1:4">
      <c r="A43" s="189" t="s">
        <v>180</v>
      </c>
      <c r="B43" s="190">
        <v>244.52</v>
      </c>
      <c r="C43" s="191">
        <v>189</v>
      </c>
      <c r="D43" s="192">
        <f t="shared" si="0"/>
        <v>129.38</v>
      </c>
    </row>
    <row r="44" spans="1:4">
      <c r="A44" s="189" t="s">
        <v>181</v>
      </c>
      <c r="B44" s="190">
        <v>40.5</v>
      </c>
      <c r="C44" s="191">
        <v>18</v>
      </c>
      <c r="D44" s="192">
        <f t="shared" si="0"/>
        <v>225</v>
      </c>
    </row>
    <row r="45" spans="1:4">
      <c r="A45" s="189" t="s">
        <v>182</v>
      </c>
      <c r="B45" s="190">
        <v>2020</v>
      </c>
      <c r="C45" s="191">
        <v>1279</v>
      </c>
      <c r="D45" s="192">
        <f t="shared" si="0"/>
        <v>157.94</v>
      </c>
    </row>
    <row r="46" spans="1:4">
      <c r="A46" s="193" t="s">
        <v>183</v>
      </c>
      <c r="B46" s="190"/>
      <c r="C46" s="191">
        <v>30</v>
      </c>
      <c r="D46" s="192">
        <f t="shared" si="0"/>
        <v>0</v>
      </c>
    </row>
    <row r="47" spans="1:4">
      <c r="A47" s="189" t="s">
        <v>184</v>
      </c>
      <c r="B47" s="190">
        <v>2000</v>
      </c>
      <c r="C47" s="191">
        <v>1249</v>
      </c>
      <c r="D47" s="192">
        <f t="shared" si="0"/>
        <v>160.13</v>
      </c>
    </row>
    <row r="48" spans="1:4">
      <c r="A48" s="189" t="s">
        <v>185</v>
      </c>
      <c r="B48" s="190">
        <v>265.82</v>
      </c>
      <c r="C48" s="191">
        <v>230</v>
      </c>
      <c r="D48" s="192">
        <f t="shared" si="0"/>
        <v>115.57</v>
      </c>
    </row>
    <row r="49" spans="1:4">
      <c r="A49" s="189" t="s">
        <v>186</v>
      </c>
      <c r="B49" s="190">
        <v>147.69</v>
      </c>
      <c r="C49" s="191">
        <v>126</v>
      </c>
      <c r="D49" s="192">
        <f t="shared" si="0"/>
        <v>117.21</v>
      </c>
    </row>
    <row r="50" spans="1:4">
      <c r="A50" s="189" t="s">
        <v>187</v>
      </c>
      <c r="B50" s="190">
        <v>43</v>
      </c>
      <c r="C50" s="191">
        <v>27</v>
      </c>
      <c r="D50" s="192">
        <f t="shared" si="0"/>
        <v>159.26</v>
      </c>
    </row>
    <row r="51" spans="1:4">
      <c r="A51" s="189" t="s">
        <v>188</v>
      </c>
      <c r="B51" s="190">
        <v>1</v>
      </c>
      <c r="C51" s="191">
        <v>1</v>
      </c>
      <c r="D51" s="192">
        <f t="shared" si="0"/>
        <v>100</v>
      </c>
    </row>
    <row r="52" spans="1:4">
      <c r="A52" s="189" t="s">
        <v>189</v>
      </c>
      <c r="B52" s="190">
        <v>2</v>
      </c>
      <c r="C52" s="191">
        <v>2</v>
      </c>
      <c r="D52" s="192">
        <f t="shared" si="0"/>
        <v>100</v>
      </c>
    </row>
    <row r="53" spans="1:4">
      <c r="A53" s="189" t="s">
        <v>190</v>
      </c>
      <c r="B53" s="190">
        <v>72.13</v>
      </c>
      <c r="C53" s="191">
        <v>74</v>
      </c>
      <c r="D53" s="192">
        <f t="shared" si="0"/>
        <v>97.47</v>
      </c>
    </row>
    <row r="54" spans="1:4">
      <c r="A54" s="189" t="s">
        <v>191</v>
      </c>
      <c r="B54" s="190">
        <v>96.9</v>
      </c>
      <c r="C54" s="191">
        <v>120</v>
      </c>
      <c r="D54" s="192">
        <f t="shared" si="0"/>
        <v>80.75</v>
      </c>
    </row>
    <row r="55" spans="1:4">
      <c r="A55" s="189" t="s">
        <v>192</v>
      </c>
      <c r="B55" s="190">
        <v>78.9</v>
      </c>
      <c r="C55" s="191">
        <v>82</v>
      </c>
      <c r="D55" s="192">
        <f t="shared" si="0"/>
        <v>96.22</v>
      </c>
    </row>
    <row r="56" spans="1:4">
      <c r="A56" s="193" t="s">
        <v>193</v>
      </c>
      <c r="B56" s="190"/>
      <c r="C56" s="191">
        <v>38</v>
      </c>
      <c r="D56" s="192">
        <f t="shared" si="0"/>
        <v>0</v>
      </c>
    </row>
    <row r="57" spans="1:4">
      <c r="A57" s="189" t="s">
        <v>194</v>
      </c>
      <c r="B57" s="190">
        <v>381.22</v>
      </c>
      <c r="C57" s="191">
        <v>386</v>
      </c>
      <c r="D57" s="192">
        <f t="shared" si="0"/>
        <v>98.76</v>
      </c>
    </row>
    <row r="58" ht="18.6" customHeight="1" spans="1:4">
      <c r="A58" s="189" t="s">
        <v>195</v>
      </c>
      <c r="B58" s="190">
        <v>378.22</v>
      </c>
      <c r="C58" s="191">
        <v>386</v>
      </c>
      <c r="D58" s="192">
        <f t="shared" si="0"/>
        <v>97.98</v>
      </c>
    </row>
    <row r="59" spans="1:4">
      <c r="A59" s="189" t="s">
        <v>196</v>
      </c>
      <c r="B59" s="190">
        <v>592.44</v>
      </c>
      <c r="C59" s="191">
        <v>518</v>
      </c>
      <c r="D59" s="192">
        <f t="shared" si="0"/>
        <v>114.37</v>
      </c>
    </row>
    <row r="60" spans="1:4">
      <c r="A60" s="189" t="s">
        <v>197</v>
      </c>
      <c r="B60" s="190">
        <v>265.88</v>
      </c>
      <c r="C60" s="191">
        <v>296</v>
      </c>
      <c r="D60" s="192">
        <f t="shared" si="0"/>
        <v>89.82</v>
      </c>
    </row>
    <row r="61" spans="1:4">
      <c r="A61" s="189" t="s">
        <v>198</v>
      </c>
      <c r="B61" s="190">
        <v>147.56</v>
      </c>
      <c r="C61" s="191">
        <v>123</v>
      </c>
      <c r="D61" s="192">
        <f t="shared" si="0"/>
        <v>119.97</v>
      </c>
    </row>
    <row r="62" spans="1:4">
      <c r="A62" s="189" t="s">
        <v>199</v>
      </c>
      <c r="B62" s="190">
        <v>179</v>
      </c>
      <c r="C62" s="191">
        <v>99</v>
      </c>
      <c r="D62" s="192">
        <f t="shared" si="0"/>
        <v>180.81</v>
      </c>
    </row>
    <row r="63" spans="1:4">
      <c r="A63" s="189" t="s">
        <v>200</v>
      </c>
      <c r="B63" s="190">
        <v>2548.09</v>
      </c>
      <c r="C63" s="191">
        <v>2506</v>
      </c>
      <c r="D63" s="192">
        <f t="shared" si="0"/>
        <v>101.68</v>
      </c>
    </row>
    <row r="64" spans="1:4">
      <c r="A64" s="189" t="s">
        <v>201</v>
      </c>
      <c r="B64" s="190">
        <v>2288.09</v>
      </c>
      <c r="C64" s="191">
        <v>2296</v>
      </c>
      <c r="D64" s="192">
        <f t="shared" si="0"/>
        <v>99.66</v>
      </c>
    </row>
    <row r="65" spans="1:4">
      <c r="A65" s="189" t="s">
        <v>202</v>
      </c>
      <c r="B65" s="190">
        <v>190</v>
      </c>
      <c r="C65" s="194">
        <v>190</v>
      </c>
      <c r="D65" s="192">
        <f t="shared" si="0"/>
        <v>100</v>
      </c>
    </row>
    <row r="66" spans="1:4">
      <c r="A66" s="189" t="s">
        <v>203</v>
      </c>
      <c r="B66" s="190">
        <v>50</v>
      </c>
      <c r="C66" s="194"/>
      <c r="D66" s="192"/>
    </row>
    <row r="67" spans="1:4">
      <c r="A67" s="189" t="s">
        <v>204</v>
      </c>
      <c r="B67" s="190">
        <v>20</v>
      </c>
      <c r="C67" s="194">
        <v>20</v>
      </c>
      <c r="D67" s="192">
        <f t="shared" si="0"/>
        <v>100</v>
      </c>
    </row>
    <row r="68" spans="1:4">
      <c r="A68" s="189" t="s">
        <v>205</v>
      </c>
      <c r="B68" s="190">
        <v>50</v>
      </c>
      <c r="C68" s="194">
        <v>50</v>
      </c>
      <c r="D68" s="192">
        <f t="shared" si="0"/>
        <v>100</v>
      </c>
    </row>
    <row r="69" spans="1:4">
      <c r="A69" s="189" t="s">
        <v>206</v>
      </c>
      <c r="B69" s="190">
        <v>50</v>
      </c>
      <c r="C69" s="194">
        <v>50</v>
      </c>
      <c r="D69" s="192">
        <f t="shared" si="0"/>
        <v>100</v>
      </c>
    </row>
    <row r="70" spans="1:4">
      <c r="A70" s="189" t="s">
        <v>207</v>
      </c>
      <c r="B70" s="190">
        <v>70</v>
      </c>
      <c r="C70" s="194">
        <v>10</v>
      </c>
      <c r="D70" s="192">
        <f t="shared" ref="D70:D133" si="1">B70/C70*100</f>
        <v>700</v>
      </c>
    </row>
    <row r="71" spans="1:4">
      <c r="A71" s="189" t="s">
        <v>208</v>
      </c>
      <c r="B71" s="190">
        <v>25</v>
      </c>
      <c r="C71" s="194"/>
      <c r="D71" s="192"/>
    </row>
    <row r="72" spans="1:4">
      <c r="A72" s="189" t="s">
        <v>209</v>
      </c>
      <c r="B72" s="190">
        <v>45</v>
      </c>
      <c r="C72" s="194">
        <v>10</v>
      </c>
      <c r="D72" s="192">
        <f t="shared" si="1"/>
        <v>450</v>
      </c>
    </row>
    <row r="73" spans="1:4">
      <c r="A73" s="189" t="s">
        <v>210</v>
      </c>
      <c r="B73" s="190">
        <v>55</v>
      </c>
      <c r="C73" s="194">
        <v>36</v>
      </c>
      <c r="D73" s="192">
        <f t="shared" si="1"/>
        <v>152.78</v>
      </c>
    </row>
    <row r="74" spans="1:4">
      <c r="A74" s="193" t="s">
        <v>211</v>
      </c>
      <c r="B74" s="190"/>
      <c r="C74" s="194">
        <v>7</v>
      </c>
      <c r="D74" s="192">
        <f t="shared" si="1"/>
        <v>0</v>
      </c>
    </row>
    <row r="75" spans="1:4">
      <c r="A75" s="189" t="s">
        <v>212</v>
      </c>
      <c r="B75" s="190">
        <v>55</v>
      </c>
      <c r="C75" s="191">
        <v>29</v>
      </c>
      <c r="D75" s="192">
        <f t="shared" si="1"/>
        <v>189.66</v>
      </c>
    </row>
    <row r="76" spans="1:4">
      <c r="A76" s="189" t="s">
        <v>213</v>
      </c>
      <c r="B76" s="190">
        <v>80.24</v>
      </c>
      <c r="C76" s="195">
        <v>98</v>
      </c>
      <c r="D76" s="192">
        <f t="shared" si="1"/>
        <v>81.88</v>
      </c>
    </row>
    <row r="77" spans="1:4">
      <c r="A77" s="189" t="s">
        <v>214</v>
      </c>
      <c r="B77" s="190">
        <v>61.54</v>
      </c>
      <c r="C77" s="195">
        <v>59</v>
      </c>
      <c r="D77" s="192">
        <f t="shared" si="1"/>
        <v>104.31</v>
      </c>
    </row>
    <row r="78" spans="1:4">
      <c r="A78" s="193" t="s">
        <v>215</v>
      </c>
      <c r="B78" s="190"/>
      <c r="C78" s="195">
        <v>22</v>
      </c>
      <c r="D78" s="192">
        <f t="shared" si="1"/>
        <v>0</v>
      </c>
    </row>
    <row r="79" spans="1:4">
      <c r="A79" s="189" t="s">
        <v>216</v>
      </c>
      <c r="B79" s="190">
        <v>2.7</v>
      </c>
      <c r="C79" s="195">
        <v>2</v>
      </c>
      <c r="D79" s="192">
        <f t="shared" si="1"/>
        <v>135</v>
      </c>
    </row>
    <row r="80" spans="1:4">
      <c r="A80" s="189" t="s">
        <v>217</v>
      </c>
      <c r="B80" s="190">
        <v>16</v>
      </c>
      <c r="C80" s="195">
        <v>15</v>
      </c>
      <c r="D80" s="192">
        <f t="shared" si="1"/>
        <v>106.67</v>
      </c>
    </row>
    <row r="81" spans="1:4">
      <c r="A81" s="189" t="s">
        <v>218</v>
      </c>
      <c r="B81" s="190">
        <v>138.87</v>
      </c>
      <c r="C81" s="195">
        <v>110</v>
      </c>
      <c r="D81" s="192">
        <f t="shared" si="1"/>
        <v>126.25</v>
      </c>
    </row>
    <row r="82" spans="1:4">
      <c r="A82" s="189" t="s">
        <v>219</v>
      </c>
      <c r="B82" s="190">
        <v>138.87</v>
      </c>
      <c r="C82" s="195">
        <v>110</v>
      </c>
      <c r="D82" s="192">
        <f t="shared" si="1"/>
        <v>126.25</v>
      </c>
    </row>
    <row r="83" spans="1:4">
      <c r="A83" s="189" t="s">
        <v>220</v>
      </c>
      <c r="B83" s="190">
        <v>39</v>
      </c>
      <c r="C83" s="195">
        <v>45</v>
      </c>
      <c r="D83" s="192">
        <f t="shared" si="1"/>
        <v>86.67</v>
      </c>
    </row>
    <row r="84" spans="1:4">
      <c r="A84" s="189" t="s">
        <v>221</v>
      </c>
      <c r="B84" s="190">
        <v>39</v>
      </c>
      <c r="C84" s="195">
        <v>45</v>
      </c>
      <c r="D84" s="192">
        <f t="shared" si="1"/>
        <v>86.67</v>
      </c>
    </row>
    <row r="85" spans="1:4">
      <c r="A85" s="189" t="s">
        <v>222</v>
      </c>
      <c r="B85" s="190">
        <v>477.69</v>
      </c>
      <c r="C85" s="195">
        <v>406</v>
      </c>
      <c r="D85" s="192">
        <f t="shared" si="1"/>
        <v>117.66</v>
      </c>
    </row>
    <row r="86" spans="1:4">
      <c r="A86" s="189" t="s">
        <v>223</v>
      </c>
      <c r="B86" s="190">
        <v>301.35</v>
      </c>
      <c r="C86" s="195">
        <v>252</v>
      </c>
      <c r="D86" s="192">
        <f t="shared" si="1"/>
        <v>119.58</v>
      </c>
    </row>
    <row r="87" spans="1:4">
      <c r="A87" s="189" t="s">
        <v>224</v>
      </c>
      <c r="B87" s="190">
        <v>24</v>
      </c>
      <c r="C87" s="195">
        <v>31</v>
      </c>
      <c r="D87" s="192">
        <f t="shared" si="1"/>
        <v>77.42</v>
      </c>
    </row>
    <row r="88" spans="1:4">
      <c r="A88" s="189" t="s">
        <v>225</v>
      </c>
      <c r="B88" s="190">
        <v>26.54</v>
      </c>
      <c r="C88" s="195">
        <v>22</v>
      </c>
      <c r="D88" s="192">
        <f t="shared" si="1"/>
        <v>120.64</v>
      </c>
    </row>
    <row r="89" spans="1:4">
      <c r="A89" s="189" t="s">
        <v>226</v>
      </c>
      <c r="B89" s="190">
        <v>119.8</v>
      </c>
      <c r="C89" s="195">
        <v>101</v>
      </c>
      <c r="D89" s="192">
        <f t="shared" si="1"/>
        <v>118.61</v>
      </c>
    </row>
    <row r="90" spans="1:4">
      <c r="A90" s="189" t="s">
        <v>227</v>
      </c>
      <c r="B90" s="190">
        <v>426.01</v>
      </c>
      <c r="C90" s="195">
        <v>408</v>
      </c>
      <c r="D90" s="192">
        <f t="shared" si="1"/>
        <v>104.41</v>
      </c>
    </row>
    <row r="91" spans="1:4">
      <c r="A91" s="189" t="s">
        <v>228</v>
      </c>
      <c r="B91" s="190">
        <v>408.01</v>
      </c>
      <c r="C91" s="195">
        <v>387</v>
      </c>
      <c r="D91" s="192">
        <f t="shared" si="1"/>
        <v>105.43</v>
      </c>
    </row>
    <row r="92" spans="1:4">
      <c r="A92" s="189" t="s">
        <v>229</v>
      </c>
      <c r="B92" s="190">
        <v>18</v>
      </c>
      <c r="C92" s="195">
        <v>21</v>
      </c>
      <c r="D92" s="192">
        <f t="shared" si="1"/>
        <v>85.71</v>
      </c>
    </row>
    <row r="93" spans="1:4">
      <c r="A93" s="189" t="s">
        <v>230</v>
      </c>
      <c r="B93" s="190">
        <v>415.68</v>
      </c>
      <c r="C93" s="195">
        <v>338</v>
      </c>
      <c r="D93" s="192">
        <f t="shared" si="1"/>
        <v>122.98</v>
      </c>
    </row>
    <row r="94" spans="1:4">
      <c r="A94" s="189" t="s">
        <v>231</v>
      </c>
      <c r="B94" s="190">
        <v>205.28</v>
      </c>
      <c r="C94" s="195">
        <v>154</v>
      </c>
      <c r="D94" s="192">
        <f t="shared" si="1"/>
        <v>133.3</v>
      </c>
    </row>
    <row r="95" spans="1:4">
      <c r="A95" s="189" t="s">
        <v>232</v>
      </c>
      <c r="B95" s="190">
        <v>10.78</v>
      </c>
      <c r="C95" s="195">
        <v>20</v>
      </c>
      <c r="D95" s="192">
        <f t="shared" si="1"/>
        <v>53.9</v>
      </c>
    </row>
    <row r="96" spans="1:4">
      <c r="A96" s="189" t="s">
        <v>233</v>
      </c>
      <c r="B96" s="190">
        <v>199.62</v>
      </c>
      <c r="C96" s="195">
        <v>164</v>
      </c>
      <c r="D96" s="192">
        <f t="shared" si="1"/>
        <v>121.72</v>
      </c>
    </row>
    <row r="97" spans="1:4">
      <c r="A97" s="189" t="s">
        <v>234</v>
      </c>
      <c r="B97" s="190">
        <v>484.49</v>
      </c>
      <c r="C97" s="195">
        <v>486</v>
      </c>
      <c r="D97" s="192">
        <f t="shared" si="1"/>
        <v>99.69</v>
      </c>
    </row>
    <row r="98" spans="1:4">
      <c r="A98" s="189" t="s">
        <v>235</v>
      </c>
      <c r="B98" s="190">
        <v>365.77</v>
      </c>
      <c r="C98" s="195">
        <v>345</v>
      </c>
      <c r="D98" s="192">
        <f t="shared" si="1"/>
        <v>106.02</v>
      </c>
    </row>
    <row r="99" spans="1:4">
      <c r="A99" s="189" t="s">
        <v>236</v>
      </c>
      <c r="B99" s="190">
        <v>24.72</v>
      </c>
      <c r="C99" s="195">
        <v>22</v>
      </c>
      <c r="D99" s="192">
        <f t="shared" si="1"/>
        <v>112.36</v>
      </c>
    </row>
    <row r="100" spans="1:4">
      <c r="A100" s="189" t="s">
        <v>237</v>
      </c>
      <c r="B100" s="190">
        <v>80</v>
      </c>
      <c r="C100" s="195">
        <v>119</v>
      </c>
      <c r="D100" s="192">
        <f t="shared" si="1"/>
        <v>67.23</v>
      </c>
    </row>
    <row r="101" spans="1:4">
      <c r="A101" s="189" t="s">
        <v>238</v>
      </c>
      <c r="B101" s="190">
        <v>187.16</v>
      </c>
      <c r="C101" s="195">
        <v>199</v>
      </c>
      <c r="D101" s="192">
        <f t="shared" si="1"/>
        <v>94.05</v>
      </c>
    </row>
    <row r="102" spans="1:4">
      <c r="A102" s="189" t="s">
        <v>239</v>
      </c>
      <c r="B102" s="190">
        <v>175.29</v>
      </c>
      <c r="C102" s="195">
        <v>189</v>
      </c>
      <c r="D102" s="192">
        <f t="shared" si="1"/>
        <v>92.75</v>
      </c>
    </row>
    <row r="103" spans="1:4">
      <c r="A103" s="189" t="s">
        <v>240</v>
      </c>
      <c r="B103" s="190">
        <v>11.87</v>
      </c>
      <c r="C103" s="195">
        <v>8</v>
      </c>
      <c r="D103" s="192">
        <f t="shared" si="1"/>
        <v>148.38</v>
      </c>
    </row>
    <row r="104" spans="1:4">
      <c r="A104" s="193" t="s">
        <v>241</v>
      </c>
      <c r="B104" s="190"/>
      <c r="C104" s="195">
        <v>2</v>
      </c>
      <c r="D104" s="192">
        <f t="shared" si="1"/>
        <v>0</v>
      </c>
    </row>
    <row r="105" spans="1:4">
      <c r="A105" s="189" t="s">
        <v>242</v>
      </c>
      <c r="B105" s="190">
        <v>2022.37</v>
      </c>
      <c r="C105" s="195">
        <v>1515</v>
      </c>
      <c r="D105" s="192">
        <f t="shared" si="1"/>
        <v>133.49</v>
      </c>
    </row>
    <row r="106" spans="1:4">
      <c r="A106" s="189" t="s">
        <v>243</v>
      </c>
      <c r="B106" s="190">
        <v>584.98</v>
      </c>
      <c r="C106" s="195">
        <v>766</v>
      </c>
      <c r="D106" s="192">
        <f t="shared" si="1"/>
        <v>76.37</v>
      </c>
    </row>
    <row r="107" spans="1:4">
      <c r="A107" s="189" t="s">
        <v>244</v>
      </c>
      <c r="B107" s="190">
        <v>1427.39</v>
      </c>
      <c r="C107" s="195">
        <v>749</v>
      </c>
      <c r="D107" s="192">
        <f t="shared" si="1"/>
        <v>190.57</v>
      </c>
    </row>
    <row r="108" spans="1:4">
      <c r="A108" s="189" t="s">
        <v>245</v>
      </c>
      <c r="B108" s="190"/>
      <c r="C108" s="195">
        <v>84</v>
      </c>
      <c r="D108" s="192">
        <f t="shared" si="1"/>
        <v>0</v>
      </c>
    </row>
    <row r="109" spans="1:4">
      <c r="A109" s="189" t="s">
        <v>246</v>
      </c>
      <c r="B109" s="190">
        <v>354</v>
      </c>
      <c r="C109" s="195">
        <v>417</v>
      </c>
      <c r="D109" s="192">
        <f t="shared" si="1"/>
        <v>84.89</v>
      </c>
    </row>
    <row r="110" spans="1:4">
      <c r="A110" s="189" t="s">
        <v>247</v>
      </c>
      <c r="B110" s="190">
        <v>187.8</v>
      </c>
      <c r="C110" s="195">
        <v>254</v>
      </c>
      <c r="D110" s="192">
        <f t="shared" si="1"/>
        <v>73.94</v>
      </c>
    </row>
    <row r="111" spans="1:4">
      <c r="A111" s="189" t="s">
        <v>248</v>
      </c>
      <c r="B111" s="190">
        <v>50</v>
      </c>
      <c r="C111" s="195">
        <v>56</v>
      </c>
      <c r="D111" s="192">
        <f t="shared" si="1"/>
        <v>89.29</v>
      </c>
    </row>
    <row r="112" spans="1:4">
      <c r="A112" s="193" t="s">
        <v>249</v>
      </c>
      <c r="B112" s="190"/>
      <c r="C112" s="195">
        <v>56</v>
      </c>
      <c r="D112" s="192">
        <f t="shared" si="1"/>
        <v>0</v>
      </c>
    </row>
    <row r="113" spans="1:4">
      <c r="A113" s="189" t="s">
        <v>250</v>
      </c>
      <c r="B113" s="190">
        <v>108.8</v>
      </c>
      <c r="C113" s="195">
        <v>142</v>
      </c>
      <c r="D113" s="192">
        <f t="shared" si="1"/>
        <v>76.62</v>
      </c>
    </row>
    <row r="114" spans="1:4">
      <c r="A114" s="189" t="s">
        <v>251</v>
      </c>
      <c r="B114" s="190">
        <v>166.2</v>
      </c>
      <c r="C114" s="195">
        <v>163</v>
      </c>
      <c r="D114" s="192">
        <f t="shared" si="1"/>
        <v>101.96</v>
      </c>
    </row>
    <row r="115" spans="1:4">
      <c r="A115" s="189" t="s">
        <v>252</v>
      </c>
      <c r="B115" s="190">
        <v>166.2</v>
      </c>
      <c r="C115" s="195">
        <v>163</v>
      </c>
      <c r="D115" s="192">
        <f t="shared" si="1"/>
        <v>101.96</v>
      </c>
    </row>
    <row r="116" spans="1:4">
      <c r="A116" s="189" t="s">
        <v>253</v>
      </c>
      <c r="B116" s="190">
        <v>4249</v>
      </c>
      <c r="C116" s="195">
        <v>10346</v>
      </c>
      <c r="D116" s="192">
        <f t="shared" si="1"/>
        <v>41.07</v>
      </c>
    </row>
    <row r="117" spans="1:4">
      <c r="A117" s="189" t="s">
        <v>254</v>
      </c>
      <c r="B117" s="190">
        <v>1713.97</v>
      </c>
      <c r="C117" s="195">
        <v>3038</v>
      </c>
      <c r="D117" s="192">
        <f t="shared" si="1"/>
        <v>56.42</v>
      </c>
    </row>
    <row r="118" spans="1:4">
      <c r="A118" s="189" t="s">
        <v>255</v>
      </c>
      <c r="B118" s="190">
        <v>396.09</v>
      </c>
      <c r="C118" s="195">
        <v>479</v>
      </c>
      <c r="D118" s="192">
        <f t="shared" si="1"/>
        <v>82.69</v>
      </c>
    </row>
    <row r="119" spans="1:4">
      <c r="A119" s="189" t="s">
        <v>256</v>
      </c>
      <c r="B119" s="190">
        <v>60.16</v>
      </c>
      <c r="C119" s="195">
        <v>35</v>
      </c>
      <c r="D119" s="192">
        <f t="shared" si="1"/>
        <v>171.89</v>
      </c>
    </row>
    <row r="120" spans="1:4">
      <c r="A120" s="193" t="s">
        <v>257</v>
      </c>
      <c r="B120" s="190"/>
      <c r="C120" s="195">
        <v>50</v>
      </c>
      <c r="D120" s="192">
        <f t="shared" si="1"/>
        <v>0</v>
      </c>
    </row>
    <row r="121" spans="1:4">
      <c r="A121" s="189" t="s">
        <v>258</v>
      </c>
      <c r="B121" s="190">
        <v>100</v>
      </c>
      <c r="C121" s="195">
        <v>15</v>
      </c>
      <c r="D121" s="192">
        <f t="shared" si="1"/>
        <v>666.67</v>
      </c>
    </row>
    <row r="122" spans="1:4">
      <c r="A122" s="193" t="s">
        <v>259</v>
      </c>
      <c r="B122" s="190"/>
      <c r="C122" s="195">
        <v>380</v>
      </c>
      <c r="D122" s="192">
        <f t="shared" si="1"/>
        <v>0</v>
      </c>
    </row>
    <row r="123" spans="1:4">
      <c r="A123" s="193" t="s">
        <v>260</v>
      </c>
      <c r="B123" s="190"/>
      <c r="C123" s="195">
        <v>514</v>
      </c>
      <c r="D123" s="192">
        <f t="shared" si="1"/>
        <v>0</v>
      </c>
    </row>
    <row r="124" spans="1:4">
      <c r="A124" s="189" t="s">
        <v>261</v>
      </c>
      <c r="B124" s="190">
        <v>1157.72</v>
      </c>
      <c r="C124" s="195">
        <v>1565</v>
      </c>
      <c r="D124" s="192">
        <f t="shared" si="1"/>
        <v>73.98</v>
      </c>
    </row>
    <row r="125" spans="1:4">
      <c r="A125" s="193" t="s">
        <v>262</v>
      </c>
      <c r="B125" s="190"/>
      <c r="C125" s="195">
        <v>1782</v>
      </c>
      <c r="D125" s="192">
        <f t="shared" si="1"/>
        <v>0</v>
      </c>
    </row>
    <row r="126" spans="1:4">
      <c r="A126" s="193" t="s">
        <v>263</v>
      </c>
      <c r="B126" s="190"/>
      <c r="C126" s="195">
        <v>1423</v>
      </c>
      <c r="D126" s="192">
        <f t="shared" si="1"/>
        <v>0</v>
      </c>
    </row>
    <row r="127" spans="1:4">
      <c r="A127" s="193" t="s">
        <v>264</v>
      </c>
      <c r="B127" s="190"/>
      <c r="C127" s="195">
        <v>291</v>
      </c>
      <c r="D127" s="192">
        <f t="shared" si="1"/>
        <v>0</v>
      </c>
    </row>
    <row r="128" spans="1:4">
      <c r="A128" s="193" t="s">
        <v>265</v>
      </c>
      <c r="B128" s="190"/>
      <c r="C128" s="195">
        <v>60</v>
      </c>
      <c r="D128" s="192">
        <f t="shared" si="1"/>
        <v>0</v>
      </c>
    </row>
    <row r="129" spans="1:4">
      <c r="A129" s="193" t="s">
        <v>266</v>
      </c>
      <c r="B129" s="190"/>
      <c r="C129" s="195">
        <v>8</v>
      </c>
      <c r="D129" s="192">
        <f t="shared" si="1"/>
        <v>0</v>
      </c>
    </row>
    <row r="130" spans="1:4">
      <c r="A130" s="193" t="s">
        <v>267</v>
      </c>
      <c r="B130" s="190"/>
      <c r="C130" s="195">
        <v>2519</v>
      </c>
      <c r="D130" s="192">
        <f t="shared" si="1"/>
        <v>0</v>
      </c>
    </row>
    <row r="131" spans="1:4">
      <c r="A131" s="193" t="s">
        <v>263</v>
      </c>
      <c r="B131" s="190"/>
      <c r="C131" s="195">
        <v>1739</v>
      </c>
      <c r="D131" s="192">
        <f t="shared" si="1"/>
        <v>0</v>
      </c>
    </row>
    <row r="132" spans="1:4">
      <c r="A132" s="193" t="s">
        <v>268</v>
      </c>
      <c r="B132" s="190"/>
      <c r="C132" s="195">
        <v>780</v>
      </c>
      <c r="D132" s="192">
        <f t="shared" si="1"/>
        <v>0</v>
      </c>
    </row>
    <row r="133" spans="1:4">
      <c r="A133" s="189" t="s">
        <v>269</v>
      </c>
      <c r="B133" s="190">
        <v>837.29</v>
      </c>
      <c r="C133" s="195">
        <v>888</v>
      </c>
      <c r="D133" s="192">
        <f t="shared" si="1"/>
        <v>94.29</v>
      </c>
    </row>
    <row r="134" spans="1:4">
      <c r="A134" s="189" t="s">
        <v>270</v>
      </c>
      <c r="B134" s="190">
        <v>476.26</v>
      </c>
      <c r="C134" s="195">
        <v>456</v>
      </c>
      <c r="D134" s="192">
        <f t="shared" ref="D134:D197" si="2">B134/C134*100</f>
        <v>104.44</v>
      </c>
    </row>
    <row r="135" spans="1:4">
      <c r="A135" s="189" t="s">
        <v>271</v>
      </c>
      <c r="B135" s="190">
        <v>205.01</v>
      </c>
      <c r="C135" s="195">
        <v>267</v>
      </c>
      <c r="D135" s="192">
        <f t="shared" si="2"/>
        <v>76.78</v>
      </c>
    </row>
    <row r="136" spans="1:4">
      <c r="A136" s="189" t="s">
        <v>272</v>
      </c>
      <c r="B136" s="190">
        <v>23</v>
      </c>
      <c r="C136" s="195">
        <v>37</v>
      </c>
      <c r="D136" s="192">
        <f t="shared" si="2"/>
        <v>62.16</v>
      </c>
    </row>
    <row r="137" spans="1:4">
      <c r="A137" s="189" t="s">
        <v>273</v>
      </c>
      <c r="B137" s="190">
        <v>30</v>
      </c>
      <c r="C137" s="195">
        <v>18</v>
      </c>
      <c r="D137" s="192">
        <f t="shared" si="2"/>
        <v>166.67</v>
      </c>
    </row>
    <row r="138" spans="1:4">
      <c r="A138" s="193" t="s">
        <v>274</v>
      </c>
      <c r="B138" s="190"/>
      <c r="C138" s="195">
        <v>10</v>
      </c>
      <c r="D138" s="192">
        <f t="shared" si="2"/>
        <v>0</v>
      </c>
    </row>
    <row r="139" spans="1:4">
      <c r="A139" s="189" t="s">
        <v>275</v>
      </c>
      <c r="B139" s="190">
        <v>58.97</v>
      </c>
      <c r="C139" s="195">
        <v>70</v>
      </c>
      <c r="D139" s="192">
        <f t="shared" si="2"/>
        <v>84.24</v>
      </c>
    </row>
    <row r="140" spans="1:4">
      <c r="A140" s="189" t="s">
        <v>276</v>
      </c>
      <c r="B140" s="190">
        <v>39.05</v>
      </c>
      <c r="C140" s="195">
        <v>30</v>
      </c>
      <c r="D140" s="192">
        <f t="shared" si="2"/>
        <v>130.17</v>
      </c>
    </row>
    <row r="141" spans="1:4">
      <c r="A141" s="189" t="s">
        <v>277</v>
      </c>
      <c r="B141" s="190">
        <v>1697.74</v>
      </c>
      <c r="C141" s="195">
        <v>2119</v>
      </c>
      <c r="D141" s="192">
        <f t="shared" si="2"/>
        <v>80.12</v>
      </c>
    </row>
    <row r="142" spans="1:4">
      <c r="A142" s="189" t="s">
        <v>278</v>
      </c>
      <c r="B142" s="190">
        <v>394.03</v>
      </c>
      <c r="C142" s="195">
        <v>1117</v>
      </c>
      <c r="D142" s="192">
        <f t="shared" si="2"/>
        <v>35.28</v>
      </c>
    </row>
    <row r="143" spans="1:4">
      <c r="A143" s="189" t="s">
        <v>279</v>
      </c>
      <c r="B143" s="190">
        <v>437.71</v>
      </c>
      <c r="C143" s="195">
        <v>1002</v>
      </c>
      <c r="D143" s="192">
        <f t="shared" si="2"/>
        <v>43.68</v>
      </c>
    </row>
    <row r="144" spans="1:4">
      <c r="A144" s="189" t="s">
        <v>280</v>
      </c>
      <c r="B144" s="190">
        <v>54218</v>
      </c>
      <c r="C144" s="195">
        <v>60774</v>
      </c>
      <c r="D144" s="192">
        <f t="shared" si="2"/>
        <v>89.21</v>
      </c>
    </row>
    <row r="145" spans="1:4">
      <c r="A145" s="189" t="s">
        <v>281</v>
      </c>
      <c r="B145" s="190">
        <v>444.41</v>
      </c>
      <c r="C145" s="195">
        <v>576</v>
      </c>
      <c r="D145" s="192">
        <f t="shared" si="2"/>
        <v>77.15</v>
      </c>
    </row>
    <row r="146" spans="1:4">
      <c r="A146" s="189" t="s">
        <v>282</v>
      </c>
      <c r="B146" s="190">
        <v>133.99</v>
      </c>
      <c r="C146" s="195">
        <v>162</v>
      </c>
      <c r="D146" s="192">
        <f t="shared" si="2"/>
        <v>82.71</v>
      </c>
    </row>
    <row r="147" spans="1:4">
      <c r="A147" s="189" t="s">
        <v>283</v>
      </c>
      <c r="B147" s="190">
        <v>310.42</v>
      </c>
      <c r="C147" s="195">
        <v>414</v>
      </c>
      <c r="D147" s="192">
        <f t="shared" si="2"/>
        <v>74.98</v>
      </c>
    </row>
    <row r="148" spans="1:4">
      <c r="A148" s="189" t="s">
        <v>284</v>
      </c>
      <c r="B148" s="190">
        <v>46142.92</v>
      </c>
      <c r="C148" s="195">
        <v>53552</v>
      </c>
      <c r="D148" s="192">
        <f t="shared" si="2"/>
        <v>86.16</v>
      </c>
    </row>
    <row r="149" spans="1:4">
      <c r="A149" s="189" t="s">
        <v>285</v>
      </c>
      <c r="B149" s="190">
        <v>1828.07</v>
      </c>
      <c r="C149" s="195">
        <v>2752</v>
      </c>
      <c r="D149" s="192">
        <f t="shared" si="2"/>
        <v>66.43</v>
      </c>
    </row>
    <row r="150" spans="1:4">
      <c r="A150" s="189" t="s">
        <v>286</v>
      </c>
      <c r="B150" s="190">
        <v>22286.27</v>
      </c>
      <c r="C150" s="195">
        <v>29394</v>
      </c>
      <c r="D150" s="192">
        <f t="shared" si="2"/>
        <v>75.82</v>
      </c>
    </row>
    <row r="151" spans="1:4">
      <c r="A151" s="189" t="s">
        <v>287</v>
      </c>
      <c r="B151" s="190">
        <v>9500.61</v>
      </c>
      <c r="C151" s="195">
        <v>16811</v>
      </c>
      <c r="D151" s="192">
        <f t="shared" si="2"/>
        <v>56.51</v>
      </c>
    </row>
    <row r="152" spans="1:4">
      <c r="A152" s="189" t="s">
        <v>288</v>
      </c>
      <c r="B152" s="190">
        <v>3118.65</v>
      </c>
      <c r="C152" s="195">
        <v>2442</v>
      </c>
      <c r="D152" s="192">
        <f t="shared" si="2"/>
        <v>127.71</v>
      </c>
    </row>
    <row r="153" spans="1:4">
      <c r="A153" s="189" t="s">
        <v>289</v>
      </c>
      <c r="B153" s="190">
        <v>9387.32</v>
      </c>
      <c r="C153" s="195">
        <v>2153</v>
      </c>
      <c r="D153" s="192">
        <f t="shared" si="2"/>
        <v>436.01</v>
      </c>
    </row>
    <row r="154" spans="1:4">
      <c r="A154" s="193" t="s">
        <v>290</v>
      </c>
      <c r="B154" s="190"/>
      <c r="C154" s="195">
        <v>3</v>
      </c>
      <c r="D154" s="192">
        <f t="shared" si="2"/>
        <v>0</v>
      </c>
    </row>
    <row r="155" spans="1:4">
      <c r="A155" s="193" t="s">
        <v>291</v>
      </c>
      <c r="B155" s="190"/>
      <c r="C155" s="195">
        <v>2</v>
      </c>
      <c r="D155" s="192">
        <f t="shared" si="2"/>
        <v>0</v>
      </c>
    </row>
    <row r="156" spans="1:4">
      <c r="A156" s="193" t="s">
        <v>292</v>
      </c>
      <c r="B156" s="190"/>
      <c r="C156" s="195">
        <v>1</v>
      </c>
      <c r="D156" s="192">
        <f t="shared" si="2"/>
        <v>0</v>
      </c>
    </row>
    <row r="157" spans="1:4">
      <c r="A157" s="189" t="s">
        <v>293</v>
      </c>
      <c r="B157" s="190">
        <v>147.05</v>
      </c>
      <c r="C157" s="195">
        <v>143</v>
      </c>
      <c r="D157" s="192">
        <f t="shared" si="2"/>
        <v>102.83</v>
      </c>
    </row>
    <row r="158" spans="1:4">
      <c r="A158" s="189" t="s">
        <v>294</v>
      </c>
      <c r="B158" s="190">
        <v>147.05</v>
      </c>
      <c r="C158" s="195">
        <v>143</v>
      </c>
      <c r="D158" s="192">
        <f t="shared" si="2"/>
        <v>102.83</v>
      </c>
    </row>
    <row r="159" spans="1:4">
      <c r="A159" s="189" t="s">
        <v>295</v>
      </c>
      <c r="B159" s="190">
        <v>1367.62</v>
      </c>
      <c r="C159" s="195">
        <v>938</v>
      </c>
      <c r="D159" s="192">
        <f t="shared" si="2"/>
        <v>145.8</v>
      </c>
    </row>
    <row r="160" spans="1:4">
      <c r="A160" s="189" t="s">
        <v>296</v>
      </c>
      <c r="B160" s="190">
        <v>440.12</v>
      </c>
      <c r="C160" s="195">
        <v>600</v>
      </c>
      <c r="D160" s="192">
        <f t="shared" si="2"/>
        <v>73.35</v>
      </c>
    </row>
    <row r="161" spans="1:4">
      <c r="A161" s="189" t="s">
        <v>297</v>
      </c>
      <c r="B161" s="190">
        <v>927.5</v>
      </c>
      <c r="C161" s="195">
        <v>338</v>
      </c>
      <c r="D161" s="192">
        <f t="shared" si="2"/>
        <v>274.41</v>
      </c>
    </row>
    <row r="162" spans="1:4">
      <c r="A162" s="189" t="s">
        <v>298</v>
      </c>
      <c r="B162" s="190">
        <v>6100</v>
      </c>
      <c r="C162" s="195">
        <v>4551</v>
      </c>
      <c r="D162" s="192">
        <f t="shared" si="2"/>
        <v>134.04</v>
      </c>
    </row>
    <row r="163" spans="1:4">
      <c r="A163" s="193" t="s">
        <v>299</v>
      </c>
      <c r="B163" s="190"/>
      <c r="C163" s="195">
        <v>307</v>
      </c>
      <c r="D163" s="192">
        <f t="shared" si="2"/>
        <v>0</v>
      </c>
    </row>
    <row r="164" spans="1:4">
      <c r="A164" s="193" t="s">
        <v>300</v>
      </c>
      <c r="B164" s="190"/>
      <c r="C164" s="195">
        <v>2506</v>
      </c>
      <c r="D164" s="192">
        <f t="shared" si="2"/>
        <v>0</v>
      </c>
    </row>
    <row r="165" spans="1:4">
      <c r="A165" s="189" t="s">
        <v>301</v>
      </c>
      <c r="B165" s="190">
        <v>6100</v>
      </c>
      <c r="C165" s="195">
        <v>1738</v>
      </c>
      <c r="D165" s="192">
        <f t="shared" si="2"/>
        <v>350.98</v>
      </c>
    </row>
    <row r="166" spans="1:4">
      <c r="A166" s="196" t="s">
        <v>302</v>
      </c>
      <c r="B166" s="190">
        <v>16</v>
      </c>
      <c r="C166" s="195">
        <v>1011</v>
      </c>
      <c r="D166" s="192">
        <f t="shared" si="2"/>
        <v>1.58</v>
      </c>
    </row>
    <row r="167" spans="1:4">
      <c r="A167" s="189" t="s">
        <v>303</v>
      </c>
      <c r="B167" s="190">
        <v>2645</v>
      </c>
      <c r="C167" s="195">
        <v>3824</v>
      </c>
      <c r="D167" s="192">
        <f t="shared" si="2"/>
        <v>69.17</v>
      </c>
    </row>
    <row r="168" spans="1:4">
      <c r="A168" s="189" t="s">
        <v>304</v>
      </c>
      <c r="B168" s="190">
        <v>102.06</v>
      </c>
      <c r="C168" s="195">
        <v>115</v>
      </c>
      <c r="D168" s="192">
        <f t="shared" si="2"/>
        <v>88.75</v>
      </c>
    </row>
    <row r="169" spans="1:4">
      <c r="A169" s="189" t="s">
        <v>305</v>
      </c>
      <c r="B169" s="190">
        <v>56.02</v>
      </c>
      <c r="C169" s="195">
        <v>74</v>
      </c>
      <c r="D169" s="192">
        <f t="shared" si="2"/>
        <v>75.7</v>
      </c>
    </row>
    <row r="170" spans="1:4">
      <c r="A170" s="189" t="s">
        <v>306</v>
      </c>
      <c r="B170" s="190">
        <v>46.04</v>
      </c>
      <c r="C170" s="195">
        <v>41</v>
      </c>
      <c r="D170" s="192">
        <f t="shared" si="2"/>
        <v>112.29</v>
      </c>
    </row>
    <row r="171" spans="1:4">
      <c r="A171" s="189" t="s">
        <v>307</v>
      </c>
      <c r="B171" s="190">
        <v>2365</v>
      </c>
      <c r="C171" s="195">
        <v>3576</v>
      </c>
      <c r="D171" s="192">
        <f t="shared" si="2"/>
        <v>66.14</v>
      </c>
    </row>
    <row r="172" spans="1:4">
      <c r="A172" s="189" t="s">
        <v>308</v>
      </c>
      <c r="B172" s="190">
        <v>2260</v>
      </c>
      <c r="C172" s="195">
        <v>2965</v>
      </c>
      <c r="D172" s="192">
        <f t="shared" si="2"/>
        <v>76.22</v>
      </c>
    </row>
    <row r="173" spans="1:4">
      <c r="A173" s="193" t="s">
        <v>309</v>
      </c>
      <c r="B173" s="190"/>
      <c r="C173" s="195">
        <v>80</v>
      </c>
      <c r="D173" s="192">
        <f t="shared" si="2"/>
        <v>0</v>
      </c>
    </row>
    <row r="174" spans="1:4">
      <c r="A174" s="193" t="s">
        <v>310</v>
      </c>
      <c r="B174" s="190"/>
      <c r="C174" s="195">
        <v>165</v>
      </c>
      <c r="D174" s="192">
        <f t="shared" si="2"/>
        <v>0</v>
      </c>
    </row>
    <row r="175" spans="1:4">
      <c r="A175" s="193" t="s">
        <v>311</v>
      </c>
      <c r="B175" s="190"/>
      <c r="C175" s="195">
        <v>366</v>
      </c>
      <c r="D175" s="192">
        <f t="shared" si="2"/>
        <v>0</v>
      </c>
    </row>
    <row r="176" spans="1:4">
      <c r="A176" s="193" t="s">
        <v>312</v>
      </c>
      <c r="B176" s="190"/>
      <c r="C176" s="195">
        <v>7</v>
      </c>
      <c r="D176" s="192">
        <f t="shared" si="2"/>
        <v>0</v>
      </c>
    </row>
    <row r="177" spans="1:4">
      <c r="A177" s="193" t="s">
        <v>313</v>
      </c>
      <c r="B177" s="190"/>
      <c r="C177" s="195">
        <v>7</v>
      </c>
      <c r="D177" s="192">
        <f t="shared" si="2"/>
        <v>0</v>
      </c>
    </row>
    <row r="178" spans="1:4">
      <c r="A178" s="189" t="s">
        <v>314</v>
      </c>
      <c r="B178" s="190">
        <v>177.94</v>
      </c>
      <c r="C178" s="195">
        <v>126</v>
      </c>
      <c r="D178" s="192">
        <f t="shared" si="2"/>
        <v>141.22</v>
      </c>
    </row>
    <row r="179" spans="1:4">
      <c r="A179" s="189" t="s">
        <v>315</v>
      </c>
      <c r="B179" s="190">
        <v>35.14</v>
      </c>
      <c r="C179" s="195">
        <v>33</v>
      </c>
      <c r="D179" s="192">
        <f t="shared" si="2"/>
        <v>106.48</v>
      </c>
    </row>
    <row r="180" spans="1:4">
      <c r="A180" s="189" t="s">
        <v>316</v>
      </c>
      <c r="B180" s="190">
        <v>107.8</v>
      </c>
      <c r="C180" s="195">
        <v>93</v>
      </c>
      <c r="D180" s="192">
        <f t="shared" si="2"/>
        <v>115.91</v>
      </c>
    </row>
    <row r="181" spans="1:4">
      <c r="A181" s="189" t="s">
        <v>317</v>
      </c>
      <c r="B181" s="190">
        <v>30</v>
      </c>
      <c r="C181" s="195"/>
      <c r="D181" s="192"/>
    </row>
    <row r="182" spans="1:4">
      <c r="A182" s="189" t="s">
        <v>318</v>
      </c>
      <c r="B182" s="190">
        <v>3263</v>
      </c>
      <c r="C182" s="195">
        <v>3531</v>
      </c>
      <c r="D182" s="192">
        <f t="shared" si="2"/>
        <v>92.41</v>
      </c>
    </row>
    <row r="183" spans="1:4">
      <c r="A183" s="189" t="s">
        <v>319</v>
      </c>
      <c r="B183" s="190">
        <v>2000.46</v>
      </c>
      <c r="C183" s="195">
        <v>1712</v>
      </c>
      <c r="D183" s="192">
        <f t="shared" si="2"/>
        <v>116.85</v>
      </c>
    </row>
    <row r="184" spans="1:4">
      <c r="A184" s="189" t="s">
        <v>320</v>
      </c>
      <c r="B184" s="190">
        <v>110.93</v>
      </c>
      <c r="C184" s="195">
        <v>151</v>
      </c>
      <c r="D184" s="192">
        <f t="shared" si="2"/>
        <v>73.46</v>
      </c>
    </row>
    <row r="185" spans="1:4">
      <c r="A185" s="189" t="s">
        <v>321</v>
      </c>
      <c r="B185" s="190">
        <v>3</v>
      </c>
      <c r="C185" s="195">
        <v>3</v>
      </c>
      <c r="D185" s="192">
        <f t="shared" si="2"/>
        <v>100</v>
      </c>
    </row>
    <row r="186" spans="1:4">
      <c r="A186" s="189" t="s">
        <v>322</v>
      </c>
      <c r="B186" s="190">
        <v>1222.79</v>
      </c>
      <c r="C186" s="195">
        <v>609</v>
      </c>
      <c r="D186" s="192">
        <f t="shared" si="2"/>
        <v>200.79</v>
      </c>
    </row>
    <row r="187" spans="1:4">
      <c r="A187" s="189" t="s">
        <v>323</v>
      </c>
      <c r="B187" s="190">
        <v>5</v>
      </c>
      <c r="C187" s="195">
        <v>12</v>
      </c>
      <c r="D187" s="192">
        <f t="shared" si="2"/>
        <v>41.67</v>
      </c>
    </row>
    <row r="188" spans="1:4">
      <c r="A188" s="189" t="s">
        <v>324</v>
      </c>
      <c r="B188" s="190">
        <v>658.74</v>
      </c>
      <c r="C188" s="195">
        <v>937</v>
      </c>
      <c r="D188" s="192">
        <f t="shared" si="2"/>
        <v>70.3</v>
      </c>
    </row>
    <row r="189" spans="1:4">
      <c r="A189" s="189" t="s">
        <v>325</v>
      </c>
      <c r="B189" s="190">
        <v>5</v>
      </c>
      <c r="C189" s="195">
        <v>5</v>
      </c>
      <c r="D189" s="192">
        <f t="shared" si="2"/>
        <v>100</v>
      </c>
    </row>
    <row r="190" spans="1:4">
      <c r="A190" s="189" t="s">
        <v>326</v>
      </c>
      <c r="B190" s="190">
        <v>5</v>
      </c>
      <c r="C190" s="195">
        <v>5</v>
      </c>
      <c r="D190" s="192">
        <f t="shared" si="2"/>
        <v>100</v>
      </c>
    </row>
    <row r="191" spans="1:4">
      <c r="A191" s="189" t="s">
        <v>327</v>
      </c>
      <c r="B191" s="190">
        <v>712.17</v>
      </c>
      <c r="C191" s="195">
        <v>700</v>
      </c>
      <c r="D191" s="192">
        <f t="shared" si="2"/>
        <v>101.74</v>
      </c>
    </row>
    <row r="192" spans="1:4">
      <c r="A192" s="189" t="s">
        <v>328</v>
      </c>
      <c r="B192" s="190">
        <v>200</v>
      </c>
      <c r="C192" s="195">
        <v>170</v>
      </c>
      <c r="D192" s="192">
        <f t="shared" si="2"/>
        <v>117.65</v>
      </c>
    </row>
    <row r="193" spans="1:4">
      <c r="A193" s="189" t="s">
        <v>329</v>
      </c>
      <c r="B193" s="190">
        <v>512.17</v>
      </c>
      <c r="C193" s="195">
        <v>530</v>
      </c>
      <c r="D193" s="192">
        <f t="shared" si="2"/>
        <v>96.64</v>
      </c>
    </row>
    <row r="194" spans="1:4">
      <c r="A194" s="189" t="s">
        <v>330</v>
      </c>
      <c r="B194" s="190">
        <v>264.8</v>
      </c>
      <c r="C194" s="195">
        <v>303</v>
      </c>
      <c r="D194" s="192">
        <f t="shared" si="2"/>
        <v>87.39</v>
      </c>
    </row>
    <row r="195" spans="1:4">
      <c r="A195" s="189" t="s">
        <v>331</v>
      </c>
      <c r="B195" s="190">
        <v>264.8</v>
      </c>
      <c r="C195" s="195">
        <v>260</v>
      </c>
      <c r="D195" s="192">
        <f t="shared" si="2"/>
        <v>101.85</v>
      </c>
    </row>
    <row r="196" spans="1:4">
      <c r="A196" s="193" t="s">
        <v>332</v>
      </c>
      <c r="B196" s="190"/>
      <c r="C196" s="195">
        <v>22</v>
      </c>
      <c r="D196" s="192">
        <f t="shared" si="2"/>
        <v>0</v>
      </c>
    </row>
    <row r="197" spans="1:4">
      <c r="A197" s="193" t="s">
        <v>333</v>
      </c>
      <c r="B197" s="190"/>
      <c r="C197" s="195">
        <v>21</v>
      </c>
      <c r="D197" s="192">
        <f t="shared" si="2"/>
        <v>0</v>
      </c>
    </row>
    <row r="198" spans="1:4">
      <c r="A198" s="189" t="s">
        <v>334</v>
      </c>
      <c r="B198" s="190">
        <v>280.57</v>
      </c>
      <c r="C198" s="195">
        <v>811</v>
      </c>
      <c r="D198" s="192">
        <f t="shared" ref="D198:D261" si="3">B198/C198*100</f>
        <v>34.6</v>
      </c>
    </row>
    <row r="199" spans="1:4">
      <c r="A199" s="189" t="s">
        <v>335</v>
      </c>
      <c r="B199" s="190">
        <v>13.68</v>
      </c>
      <c r="C199" s="195">
        <v>31</v>
      </c>
      <c r="D199" s="192">
        <f t="shared" si="3"/>
        <v>44.13</v>
      </c>
    </row>
    <row r="200" spans="1:4">
      <c r="A200" s="189" t="s">
        <v>336</v>
      </c>
      <c r="B200" s="190">
        <v>266.89</v>
      </c>
      <c r="C200" s="195">
        <v>798</v>
      </c>
      <c r="D200" s="192">
        <f t="shared" si="3"/>
        <v>33.44</v>
      </c>
    </row>
    <row r="201" spans="1:4">
      <c r="A201" s="189" t="s">
        <v>337</v>
      </c>
      <c r="B201" s="190">
        <v>13307</v>
      </c>
      <c r="C201" s="195">
        <v>17053</v>
      </c>
      <c r="D201" s="192">
        <f t="shared" si="3"/>
        <v>78.03</v>
      </c>
    </row>
    <row r="202" spans="1:4">
      <c r="A202" s="189" t="s">
        <v>338</v>
      </c>
      <c r="B202" s="190">
        <v>757.19</v>
      </c>
      <c r="C202" s="195">
        <v>735</v>
      </c>
      <c r="D202" s="192">
        <f t="shared" si="3"/>
        <v>103.02</v>
      </c>
    </row>
    <row r="203" spans="1:4">
      <c r="A203" s="189" t="s">
        <v>339</v>
      </c>
      <c r="B203" s="190">
        <v>315.77</v>
      </c>
      <c r="C203" s="195">
        <v>297</v>
      </c>
      <c r="D203" s="192">
        <f t="shared" si="3"/>
        <v>106.32</v>
      </c>
    </row>
    <row r="204" spans="1:4">
      <c r="A204" s="189" t="s">
        <v>340</v>
      </c>
      <c r="B204" s="190">
        <v>44.2</v>
      </c>
      <c r="C204" s="195">
        <v>37</v>
      </c>
      <c r="D204" s="192">
        <f t="shared" si="3"/>
        <v>119.46</v>
      </c>
    </row>
    <row r="205" spans="1:4">
      <c r="A205" s="189" t="s">
        <v>341</v>
      </c>
      <c r="B205" s="190">
        <v>53.72</v>
      </c>
      <c r="C205" s="195">
        <v>16</v>
      </c>
      <c r="D205" s="192">
        <f t="shared" si="3"/>
        <v>335.75</v>
      </c>
    </row>
    <row r="206" spans="1:4">
      <c r="A206" s="193" t="s">
        <v>342</v>
      </c>
      <c r="B206" s="190"/>
      <c r="C206" s="195">
        <v>30</v>
      </c>
      <c r="D206" s="192">
        <f t="shared" si="3"/>
        <v>0</v>
      </c>
    </row>
    <row r="207" spans="1:4">
      <c r="A207" s="189" t="s">
        <v>343</v>
      </c>
      <c r="B207" s="190">
        <v>88.82</v>
      </c>
      <c r="C207" s="195">
        <v>81</v>
      </c>
      <c r="D207" s="192">
        <f t="shared" si="3"/>
        <v>109.65</v>
      </c>
    </row>
    <row r="208" spans="1:4">
      <c r="A208" s="189" t="s">
        <v>344</v>
      </c>
      <c r="B208" s="190">
        <v>10</v>
      </c>
      <c r="C208" s="195">
        <v>10</v>
      </c>
      <c r="D208" s="192">
        <f t="shared" si="3"/>
        <v>100</v>
      </c>
    </row>
    <row r="209" spans="1:4">
      <c r="A209" s="189" t="s">
        <v>345</v>
      </c>
      <c r="B209" s="190">
        <v>244.68</v>
      </c>
      <c r="C209" s="195">
        <v>264</v>
      </c>
      <c r="D209" s="192">
        <f t="shared" si="3"/>
        <v>92.68</v>
      </c>
    </row>
    <row r="210" spans="1:4">
      <c r="A210" s="189" t="s">
        <v>346</v>
      </c>
      <c r="B210" s="190">
        <v>3023.17</v>
      </c>
      <c r="C210" s="195">
        <v>2134</v>
      </c>
      <c r="D210" s="192">
        <f t="shared" si="3"/>
        <v>141.67</v>
      </c>
    </row>
    <row r="211" spans="1:4">
      <c r="A211" s="189" t="s">
        <v>347</v>
      </c>
      <c r="B211" s="190">
        <v>258.79</v>
      </c>
      <c r="C211" s="195">
        <v>402</v>
      </c>
      <c r="D211" s="192">
        <f t="shared" si="3"/>
        <v>64.38</v>
      </c>
    </row>
    <row r="212" spans="1:4">
      <c r="A212" s="189" t="s">
        <v>348</v>
      </c>
      <c r="B212" s="190">
        <v>20.7</v>
      </c>
      <c r="C212" s="195">
        <v>81</v>
      </c>
      <c r="D212" s="192">
        <f t="shared" si="3"/>
        <v>25.56</v>
      </c>
    </row>
    <row r="213" spans="1:4">
      <c r="A213" s="189" t="s">
        <v>349</v>
      </c>
      <c r="B213" s="190">
        <v>27.9</v>
      </c>
      <c r="C213" s="195">
        <v>40</v>
      </c>
      <c r="D213" s="192">
        <f t="shared" si="3"/>
        <v>69.75</v>
      </c>
    </row>
    <row r="214" spans="1:4">
      <c r="A214" s="189" t="s">
        <v>350</v>
      </c>
      <c r="B214" s="190">
        <v>84.7</v>
      </c>
      <c r="C214" s="195">
        <v>65</v>
      </c>
      <c r="D214" s="192">
        <f t="shared" si="3"/>
        <v>130.31</v>
      </c>
    </row>
    <row r="215" spans="1:4">
      <c r="A215" s="189" t="s">
        <v>351</v>
      </c>
      <c r="B215" s="190">
        <v>2085.67</v>
      </c>
      <c r="C215" s="195">
        <v>1307</v>
      </c>
      <c r="D215" s="192">
        <f t="shared" si="3"/>
        <v>159.58</v>
      </c>
    </row>
    <row r="216" spans="1:4">
      <c r="A216" s="189" t="s">
        <v>352</v>
      </c>
      <c r="B216" s="190">
        <v>167.41</v>
      </c>
      <c r="C216" s="195">
        <v>239</v>
      </c>
      <c r="D216" s="192">
        <f t="shared" si="3"/>
        <v>70.05</v>
      </c>
    </row>
    <row r="217" spans="1:4">
      <c r="A217" s="189" t="s">
        <v>353</v>
      </c>
      <c r="B217" s="190">
        <v>1027.35</v>
      </c>
      <c r="C217" s="195">
        <v>1435</v>
      </c>
      <c r="D217" s="192">
        <f t="shared" si="3"/>
        <v>71.59</v>
      </c>
    </row>
    <row r="218" spans="1:4">
      <c r="A218" s="189" t="s">
        <v>354</v>
      </c>
      <c r="B218" s="190">
        <v>721.74</v>
      </c>
      <c r="C218" s="195">
        <v>793</v>
      </c>
      <c r="D218" s="192">
        <f t="shared" si="3"/>
        <v>91.01</v>
      </c>
    </row>
    <row r="219" spans="1:4">
      <c r="A219" s="189" t="s">
        <v>355</v>
      </c>
      <c r="B219" s="190">
        <v>212.61</v>
      </c>
      <c r="C219" s="195">
        <v>642</v>
      </c>
      <c r="D219" s="192">
        <f t="shared" si="3"/>
        <v>33.12</v>
      </c>
    </row>
    <row r="220" spans="1:4">
      <c r="A220" s="189" t="s">
        <v>356</v>
      </c>
      <c r="B220" s="190">
        <v>10</v>
      </c>
      <c r="C220" s="195">
        <v>523</v>
      </c>
      <c r="D220" s="192">
        <f t="shared" si="3"/>
        <v>1.91</v>
      </c>
    </row>
    <row r="221" spans="1:4">
      <c r="A221" s="189" t="s">
        <v>357</v>
      </c>
      <c r="B221" s="190">
        <v>10</v>
      </c>
      <c r="C221" s="195">
        <v>523</v>
      </c>
      <c r="D221" s="192">
        <f t="shared" si="3"/>
        <v>1.91</v>
      </c>
    </row>
    <row r="222" spans="1:4">
      <c r="A222" s="189" t="s">
        <v>358</v>
      </c>
      <c r="B222" s="190">
        <v>923</v>
      </c>
      <c r="C222" s="195">
        <v>1300</v>
      </c>
      <c r="D222" s="192">
        <f t="shared" si="3"/>
        <v>71</v>
      </c>
    </row>
    <row r="223" spans="1:4">
      <c r="A223" s="189" t="s">
        <v>359</v>
      </c>
      <c r="B223" s="190">
        <v>7</v>
      </c>
      <c r="C223" s="195">
        <v>34</v>
      </c>
      <c r="D223" s="192">
        <f t="shared" si="3"/>
        <v>20.59</v>
      </c>
    </row>
    <row r="224" spans="1:4">
      <c r="A224" s="189" t="s">
        <v>360</v>
      </c>
      <c r="B224" s="190">
        <v>40</v>
      </c>
      <c r="C224" s="195">
        <v>223</v>
      </c>
      <c r="D224" s="192">
        <f t="shared" si="3"/>
        <v>17.94</v>
      </c>
    </row>
    <row r="225" spans="1:4">
      <c r="A225" s="189" t="s">
        <v>361</v>
      </c>
      <c r="B225" s="190">
        <v>28</v>
      </c>
      <c r="C225" s="195">
        <v>293</v>
      </c>
      <c r="D225" s="192">
        <f t="shared" si="3"/>
        <v>9.56</v>
      </c>
    </row>
    <row r="226" spans="1:4">
      <c r="A226" s="189" t="s">
        <v>362</v>
      </c>
      <c r="B226" s="190">
        <v>650</v>
      </c>
      <c r="C226" s="195">
        <v>574</v>
      </c>
      <c r="D226" s="192">
        <f t="shared" si="3"/>
        <v>113.24</v>
      </c>
    </row>
    <row r="227" spans="1:4">
      <c r="A227" s="189" t="s">
        <v>363</v>
      </c>
      <c r="B227" s="190">
        <v>186</v>
      </c>
      <c r="C227" s="195">
        <v>176</v>
      </c>
      <c r="D227" s="192">
        <f t="shared" si="3"/>
        <v>105.68</v>
      </c>
    </row>
    <row r="228" spans="1:4">
      <c r="A228" s="189" t="s">
        <v>364</v>
      </c>
      <c r="B228" s="190">
        <v>250</v>
      </c>
      <c r="C228" s="195">
        <v>423</v>
      </c>
      <c r="D228" s="192">
        <f t="shared" si="3"/>
        <v>59.1</v>
      </c>
    </row>
    <row r="229" spans="1:4">
      <c r="A229" s="189" t="s">
        <v>365</v>
      </c>
      <c r="B229" s="190">
        <v>250</v>
      </c>
      <c r="C229" s="195">
        <v>411</v>
      </c>
      <c r="D229" s="192">
        <f t="shared" si="3"/>
        <v>60.83</v>
      </c>
    </row>
    <row r="230" spans="1:4">
      <c r="A230" s="193" t="s">
        <v>366</v>
      </c>
      <c r="B230" s="190"/>
      <c r="C230" s="195">
        <v>12</v>
      </c>
      <c r="D230" s="192">
        <f t="shared" si="3"/>
        <v>0</v>
      </c>
    </row>
    <row r="231" spans="1:4">
      <c r="A231" s="189" t="s">
        <v>367</v>
      </c>
      <c r="B231" s="190">
        <v>1308.14</v>
      </c>
      <c r="C231" s="195">
        <v>261</v>
      </c>
      <c r="D231" s="192">
        <f t="shared" si="3"/>
        <v>501.2</v>
      </c>
    </row>
    <row r="232" spans="1:4">
      <c r="A232" s="189" t="s">
        <v>368</v>
      </c>
      <c r="B232" s="190">
        <v>0.2</v>
      </c>
      <c r="C232" s="195">
        <v>4</v>
      </c>
      <c r="D232" s="192">
        <f t="shared" si="3"/>
        <v>5</v>
      </c>
    </row>
    <row r="233" spans="1:4">
      <c r="A233" s="189" t="s">
        <v>369</v>
      </c>
      <c r="B233" s="190">
        <v>1241.5</v>
      </c>
      <c r="C233" s="195">
        <v>251</v>
      </c>
      <c r="D233" s="192">
        <f t="shared" si="3"/>
        <v>494.62</v>
      </c>
    </row>
    <row r="234" spans="1:4">
      <c r="A234" s="189" t="s">
        <v>370</v>
      </c>
      <c r="B234" s="190">
        <v>34.44</v>
      </c>
      <c r="C234" s="195">
        <v>6</v>
      </c>
      <c r="D234" s="192">
        <f t="shared" si="3"/>
        <v>574</v>
      </c>
    </row>
    <row r="235" spans="1:4">
      <c r="A235" s="189" t="s">
        <v>371</v>
      </c>
      <c r="B235" s="190">
        <v>88.95</v>
      </c>
      <c r="C235" s="195">
        <v>889</v>
      </c>
      <c r="D235" s="192">
        <f t="shared" si="3"/>
        <v>10.01</v>
      </c>
    </row>
    <row r="236" spans="1:4">
      <c r="A236" s="189" t="s">
        <v>372</v>
      </c>
      <c r="B236" s="190">
        <v>80.59</v>
      </c>
      <c r="C236" s="195">
        <v>62</v>
      </c>
      <c r="D236" s="192">
        <f t="shared" si="3"/>
        <v>129.98</v>
      </c>
    </row>
    <row r="237" spans="1:4">
      <c r="A237" s="193" t="s">
        <v>373</v>
      </c>
      <c r="B237" s="190"/>
      <c r="C237" s="195">
        <v>53</v>
      </c>
      <c r="D237" s="192">
        <f t="shared" si="3"/>
        <v>0</v>
      </c>
    </row>
    <row r="238" spans="1:4">
      <c r="A238" s="193" t="s">
        <v>374</v>
      </c>
      <c r="B238" s="190"/>
      <c r="C238" s="195">
        <v>78</v>
      </c>
      <c r="D238" s="192">
        <f t="shared" si="3"/>
        <v>0</v>
      </c>
    </row>
    <row r="239" spans="1:4">
      <c r="A239" s="189" t="s">
        <v>375</v>
      </c>
      <c r="B239" s="190">
        <v>8.36</v>
      </c>
      <c r="C239" s="195">
        <v>696</v>
      </c>
      <c r="D239" s="192">
        <f t="shared" si="3"/>
        <v>1.2</v>
      </c>
    </row>
    <row r="240" spans="1:4">
      <c r="A240" s="189" t="s">
        <v>376</v>
      </c>
      <c r="B240" s="190">
        <v>10</v>
      </c>
      <c r="C240" s="195">
        <v>20</v>
      </c>
      <c r="D240" s="192">
        <f t="shared" si="3"/>
        <v>50</v>
      </c>
    </row>
    <row r="241" spans="1:4">
      <c r="A241" s="189" t="s">
        <v>377</v>
      </c>
      <c r="B241" s="190">
        <v>10</v>
      </c>
      <c r="C241" s="195">
        <v>18</v>
      </c>
      <c r="D241" s="192">
        <f t="shared" si="3"/>
        <v>55.56</v>
      </c>
    </row>
    <row r="242" spans="1:4">
      <c r="A242" s="193" t="s">
        <v>378</v>
      </c>
      <c r="B242" s="190"/>
      <c r="C242" s="195">
        <v>2</v>
      </c>
      <c r="D242" s="192">
        <f t="shared" si="3"/>
        <v>0</v>
      </c>
    </row>
    <row r="243" spans="1:4">
      <c r="A243" s="189" t="s">
        <v>379</v>
      </c>
      <c r="B243" s="190">
        <v>45.16</v>
      </c>
      <c r="C243" s="195">
        <v>40</v>
      </c>
      <c r="D243" s="192">
        <f t="shared" si="3"/>
        <v>112.9</v>
      </c>
    </row>
    <row r="244" spans="1:4">
      <c r="A244" s="189" t="s">
        <v>380</v>
      </c>
      <c r="B244" s="190">
        <v>45.16</v>
      </c>
      <c r="C244" s="195">
        <v>40</v>
      </c>
      <c r="D244" s="192">
        <f t="shared" si="3"/>
        <v>112.9</v>
      </c>
    </row>
    <row r="245" spans="1:4">
      <c r="A245" s="189" t="s">
        <v>381</v>
      </c>
      <c r="B245" s="190">
        <v>749</v>
      </c>
      <c r="C245" s="195">
        <v>1379</v>
      </c>
      <c r="D245" s="192">
        <f t="shared" si="3"/>
        <v>54.31</v>
      </c>
    </row>
    <row r="246" spans="1:4">
      <c r="A246" s="189" t="s">
        <v>382</v>
      </c>
      <c r="B246" s="190">
        <v>525</v>
      </c>
      <c r="C246" s="195">
        <v>964</v>
      </c>
      <c r="D246" s="192">
        <f t="shared" si="3"/>
        <v>54.46</v>
      </c>
    </row>
    <row r="247" spans="1:4">
      <c r="A247" s="189" t="s">
        <v>383</v>
      </c>
      <c r="B247" s="190">
        <v>224</v>
      </c>
      <c r="C247" s="195">
        <v>415</v>
      </c>
      <c r="D247" s="192">
        <f t="shared" si="3"/>
        <v>53.98</v>
      </c>
    </row>
    <row r="248" spans="1:4">
      <c r="A248" s="189" t="s">
        <v>384</v>
      </c>
      <c r="B248" s="190">
        <v>280</v>
      </c>
      <c r="C248" s="195">
        <v>59</v>
      </c>
      <c r="D248" s="192">
        <f t="shared" si="3"/>
        <v>474.58</v>
      </c>
    </row>
    <row r="249" spans="1:4">
      <c r="A249" s="189" t="s">
        <v>385</v>
      </c>
      <c r="B249" s="190">
        <v>280</v>
      </c>
      <c r="C249" s="195">
        <v>59</v>
      </c>
      <c r="D249" s="192">
        <f t="shared" si="3"/>
        <v>474.58</v>
      </c>
    </row>
    <row r="250" spans="1:4">
      <c r="A250" s="189" t="s">
        <v>386</v>
      </c>
      <c r="B250" s="190">
        <v>20.5</v>
      </c>
      <c r="C250" s="195">
        <v>15</v>
      </c>
      <c r="D250" s="192">
        <f t="shared" si="3"/>
        <v>136.67</v>
      </c>
    </row>
    <row r="251" spans="1:4">
      <c r="A251" s="189" t="s">
        <v>387</v>
      </c>
      <c r="B251" s="190">
        <v>16</v>
      </c>
      <c r="C251" s="195"/>
      <c r="D251" s="192" t="e">
        <f t="shared" si="3"/>
        <v>#DIV/0!</v>
      </c>
    </row>
    <row r="252" spans="1:4">
      <c r="A252" s="189" t="s">
        <v>388</v>
      </c>
      <c r="B252" s="190">
        <v>4.5</v>
      </c>
      <c r="C252" s="195">
        <v>15</v>
      </c>
      <c r="D252" s="192">
        <f t="shared" si="3"/>
        <v>30</v>
      </c>
    </row>
    <row r="253" spans="1:4">
      <c r="A253" s="189" t="s">
        <v>389</v>
      </c>
      <c r="B253" s="190">
        <v>60.54</v>
      </c>
      <c r="C253" s="195">
        <v>99</v>
      </c>
      <c r="D253" s="192">
        <f t="shared" si="3"/>
        <v>61.15</v>
      </c>
    </row>
    <row r="254" spans="1:4">
      <c r="A254" s="189" t="s">
        <v>390</v>
      </c>
      <c r="B254" s="190">
        <v>60.54</v>
      </c>
      <c r="C254" s="195">
        <v>99</v>
      </c>
      <c r="D254" s="192">
        <f t="shared" si="3"/>
        <v>61.15</v>
      </c>
    </row>
    <row r="255" spans="1:4">
      <c r="A255" s="189" t="s">
        <v>391</v>
      </c>
      <c r="B255" s="190">
        <v>2625</v>
      </c>
      <c r="C255" s="195">
        <v>3724</v>
      </c>
      <c r="D255" s="192">
        <f t="shared" si="3"/>
        <v>70.49</v>
      </c>
    </row>
    <row r="256" spans="1:4">
      <c r="A256" s="189" t="s">
        <v>392</v>
      </c>
      <c r="B256" s="190">
        <v>2625</v>
      </c>
      <c r="C256" s="195">
        <v>3724</v>
      </c>
      <c r="D256" s="192">
        <f t="shared" si="3"/>
        <v>70.49</v>
      </c>
    </row>
    <row r="257" spans="1:4">
      <c r="A257" s="189" t="s">
        <v>393</v>
      </c>
      <c r="B257" s="190">
        <v>2129</v>
      </c>
      <c r="C257" s="195">
        <v>4017</v>
      </c>
      <c r="D257" s="192">
        <f t="shared" si="3"/>
        <v>53</v>
      </c>
    </row>
    <row r="258" spans="1:4">
      <c r="A258" s="189" t="s">
        <v>394</v>
      </c>
      <c r="B258" s="190">
        <v>2037</v>
      </c>
      <c r="C258" s="195">
        <v>4017</v>
      </c>
      <c r="D258" s="192">
        <f t="shared" si="3"/>
        <v>50.71</v>
      </c>
    </row>
    <row r="259" spans="1:4">
      <c r="A259" s="189" t="s">
        <v>395</v>
      </c>
      <c r="B259" s="190">
        <v>24014</v>
      </c>
      <c r="C259" s="195">
        <v>35740</v>
      </c>
      <c r="D259" s="192">
        <f t="shared" si="3"/>
        <v>67.19</v>
      </c>
    </row>
    <row r="260" spans="1:4">
      <c r="A260" s="189" t="s">
        <v>396</v>
      </c>
      <c r="B260" s="190">
        <v>344.08</v>
      </c>
      <c r="C260" s="195">
        <v>367</v>
      </c>
      <c r="D260" s="192">
        <f t="shared" si="3"/>
        <v>93.75</v>
      </c>
    </row>
    <row r="261" spans="1:4">
      <c r="A261" s="189" t="s">
        <v>397</v>
      </c>
      <c r="B261" s="190">
        <v>161.32</v>
      </c>
      <c r="C261" s="195">
        <v>202</v>
      </c>
      <c r="D261" s="192">
        <f t="shared" si="3"/>
        <v>79.86</v>
      </c>
    </row>
    <row r="262" spans="1:4">
      <c r="A262" s="189" t="s">
        <v>398</v>
      </c>
      <c r="B262" s="190">
        <v>182.76</v>
      </c>
      <c r="C262" s="195">
        <v>165</v>
      </c>
      <c r="D262" s="192">
        <f t="shared" ref="D262:D324" si="4">B262/C262*100</f>
        <v>110.76</v>
      </c>
    </row>
    <row r="263" spans="1:4">
      <c r="A263" s="189" t="s">
        <v>399</v>
      </c>
      <c r="B263" s="190">
        <v>3073.9</v>
      </c>
      <c r="C263" s="195">
        <v>5210</v>
      </c>
      <c r="D263" s="192">
        <f t="shared" si="4"/>
        <v>59</v>
      </c>
    </row>
    <row r="264" spans="1:4">
      <c r="A264" s="189" t="s">
        <v>400</v>
      </c>
      <c r="B264" s="190">
        <v>3073.9</v>
      </c>
      <c r="C264" s="195">
        <v>5110</v>
      </c>
      <c r="D264" s="192">
        <f t="shared" si="4"/>
        <v>60.15</v>
      </c>
    </row>
    <row r="265" spans="1:4">
      <c r="A265" s="193" t="s">
        <v>401</v>
      </c>
      <c r="B265" s="190"/>
      <c r="C265" s="195">
        <v>100</v>
      </c>
      <c r="D265" s="192">
        <f t="shared" si="4"/>
        <v>0</v>
      </c>
    </row>
    <row r="266" spans="1:4">
      <c r="A266" s="189" t="s">
        <v>402</v>
      </c>
      <c r="B266" s="190">
        <v>2262.85</v>
      </c>
      <c r="C266" s="195">
        <v>2899</v>
      </c>
      <c r="D266" s="192">
        <f t="shared" si="4"/>
        <v>78.06</v>
      </c>
    </row>
    <row r="267" spans="1:4">
      <c r="A267" s="189" t="s">
        <v>403</v>
      </c>
      <c r="B267" s="190">
        <v>814.08</v>
      </c>
      <c r="C267" s="195">
        <v>769</v>
      </c>
      <c r="D267" s="192">
        <f t="shared" si="4"/>
        <v>105.86</v>
      </c>
    </row>
    <row r="268" spans="1:4">
      <c r="A268" s="189" t="s">
        <v>404</v>
      </c>
      <c r="B268" s="190">
        <v>1280.77</v>
      </c>
      <c r="C268" s="195">
        <v>1959</v>
      </c>
      <c r="D268" s="192">
        <f t="shared" si="4"/>
        <v>65.38</v>
      </c>
    </row>
    <row r="269" spans="1:4">
      <c r="A269" s="189" t="s">
        <v>405</v>
      </c>
      <c r="B269" s="190">
        <v>168</v>
      </c>
      <c r="C269" s="195">
        <v>171</v>
      </c>
      <c r="D269" s="192">
        <f t="shared" si="4"/>
        <v>98.25</v>
      </c>
    </row>
    <row r="270" spans="1:4">
      <c r="A270" s="189" t="s">
        <v>406</v>
      </c>
      <c r="B270" s="190">
        <v>4784.51</v>
      </c>
      <c r="C270" s="195">
        <v>7852</v>
      </c>
      <c r="D270" s="192">
        <f t="shared" si="4"/>
        <v>60.93</v>
      </c>
    </row>
    <row r="271" spans="1:4">
      <c r="A271" s="189" t="s">
        <v>407</v>
      </c>
      <c r="B271" s="190">
        <v>785.04</v>
      </c>
      <c r="C271" s="195">
        <v>736</v>
      </c>
      <c r="D271" s="192">
        <f t="shared" si="4"/>
        <v>106.66</v>
      </c>
    </row>
    <row r="272" spans="1:4">
      <c r="A272" s="189" t="s">
        <v>408</v>
      </c>
      <c r="B272" s="190">
        <v>2219.47</v>
      </c>
      <c r="C272" s="195">
        <v>3214</v>
      </c>
      <c r="D272" s="192">
        <f t="shared" si="4"/>
        <v>69.06</v>
      </c>
    </row>
    <row r="273" spans="1:4">
      <c r="A273" s="189" t="s">
        <v>409</v>
      </c>
      <c r="B273" s="190">
        <v>1670</v>
      </c>
      <c r="C273" s="195">
        <v>3682</v>
      </c>
      <c r="D273" s="192">
        <f t="shared" si="4"/>
        <v>45.36</v>
      </c>
    </row>
    <row r="274" spans="1:4">
      <c r="A274" s="193" t="s">
        <v>410</v>
      </c>
      <c r="B274" s="190"/>
      <c r="C274" s="195">
        <v>150</v>
      </c>
      <c r="D274" s="192">
        <f t="shared" si="4"/>
        <v>0</v>
      </c>
    </row>
    <row r="275" spans="1:4">
      <c r="A275" s="189" t="s">
        <v>411</v>
      </c>
      <c r="B275" s="190">
        <v>50</v>
      </c>
      <c r="C275" s="195">
        <v>38</v>
      </c>
      <c r="D275" s="192">
        <f t="shared" si="4"/>
        <v>131.58</v>
      </c>
    </row>
    <row r="276" spans="1:4">
      <c r="A276" s="189" t="s">
        <v>412</v>
      </c>
      <c r="B276" s="190">
        <v>25</v>
      </c>
      <c r="C276" s="195">
        <v>32</v>
      </c>
      <c r="D276" s="192">
        <f t="shared" si="4"/>
        <v>78.13</v>
      </c>
    </row>
    <row r="277" spans="1:4">
      <c r="A277" s="193" t="s">
        <v>413</v>
      </c>
      <c r="B277" s="190"/>
      <c r="C277" s="195">
        <v>2</v>
      </c>
      <c r="D277" s="192">
        <f t="shared" si="4"/>
        <v>0</v>
      </c>
    </row>
    <row r="278" spans="1:4">
      <c r="A278" s="193" t="s">
        <v>414</v>
      </c>
      <c r="B278" s="190"/>
      <c r="C278" s="195">
        <v>2</v>
      </c>
      <c r="D278" s="192">
        <f t="shared" si="4"/>
        <v>0</v>
      </c>
    </row>
    <row r="279" spans="1:4">
      <c r="A279" s="189" t="s">
        <v>415</v>
      </c>
      <c r="B279" s="190">
        <v>4317.52</v>
      </c>
      <c r="C279" s="195">
        <v>6267</v>
      </c>
      <c r="D279" s="192">
        <f t="shared" si="4"/>
        <v>68.89</v>
      </c>
    </row>
    <row r="280" spans="1:4">
      <c r="A280" s="189" t="s">
        <v>416</v>
      </c>
      <c r="B280" s="190">
        <v>747.68</v>
      </c>
      <c r="C280" s="195">
        <v>604</v>
      </c>
      <c r="D280" s="192">
        <f t="shared" si="4"/>
        <v>123.79</v>
      </c>
    </row>
    <row r="281" spans="1:4">
      <c r="A281" s="189" t="s">
        <v>417</v>
      </c>
      <c r="B281" s="190">
        <v>3239.84</v>
      </c>
      <c r="C281" s="195">
        <v>4205</v>
      </c>
      <c r="D281" s="192">
        <f t="shared" si="4"/>
        <v>77.05</v>
      </c>
    </row>
    <row r="282" spans="1:4">
      <c r="A282" s="189" t="s">
        <v>418</v>
      </c>
      <c r="B282" s="190">
        <v>50</v>
      </c>
      <c r="C282" s="195">
        <v>1458</v>
      </c>
      <c r="D282" s="192">
        <f t="shared" si="4"/>
        <v>3.43</v>
      </c>
    </row>
    <row r="283" spans="1:4">
      <c r="A283" s="189" t="s">
        <v>419</v>
      </c>
      <c r="B283" s="190">
        <v>335.78</v>
      </c>
      <c r="C283" s="195">
        <v>328</v>
      </c>
      <c r="D283" s="192">
        <f t="shared" si="4"/>
        <v>102.37</v>
      </c>
    </row>
    <row r="284" spans="1:4">
      <c r="A284" s="189" t="s">
        <v>420</v>
      </c>
      <c r="B284" s="190">
        <v>50</v>
      </c>
      <c r="C284" s="195">
        <v>52</v>
      </c>
      <c r="D284" s="192">
        <f t="shared" si="4"/>
        <v>96.15</v>
      </c>
    </row>
    <row r="285" spans="1:4">
      <c r="A285" s="193" t="s">
        <v>421</v>
      </c>
      <c r="B285" s="190"/>
      <c r="C285" s="195">
        <v>2</v>
      </c>
      <c r="D285" s="192">
        <f t="shared" si="4"/>
        <v>0</v>
      </c>
    </row>
    <row r="286" spans="1:4">
      <c r="A286" s="189" t="s">
        <v>422</v>
      </c>
      <c r="B286" s="190">
        <v>108</v>
      </c>
      <c r="C286" s="195">
        <v>73</v>
      </c>
      <c r="D286" s="192">
        <f t="shared" si="4"/>
        <v>147.95</v>
      </c>
    </row>
    <row r="287" spans="1:4">
      <c r="A287" s="189" t="s">
        <v>423</v>
      </c>
      <c r="B287" s="190">
        <v>46.62</v>
      </c>
      <c r="C287" s="195">
        <v>62</v>
      </c>
      <c r="D287" s="192">
        <f t="shared" si="4"/>
        <v>75.19</v>
      </c>
    </row>
    <row r="288" spans="1:4">
      <c r="A288" s="189" t="s">
        <v>424</v>
      </c>
      <c r="B288" s="190">
        <v>131.16</v>
      </c>
      <c r="C288" s="195">
        <v>139</v>
      </c>
      <c r="D288" s="192">
        <f t="shared" si="4"/>
        <v>94.36</v>
      </c>
    </row>
    <row r="289" spans="1:4">
      <c r="A289" s="189" t="s">
        <v>425</v>
      </c>
      <c r="B289" s="190">
        <v>5170.36</v>
      </c>
      <c r="C289" s="195">
        <v>5129</v>
      </c>
      <c r="D289" s="192">
        <f t="shared" si="4"/>
        <v>100.81</v>
      </c>
    </row>
    <row r="290" spans="1:4">
      <c r="A290" s="189" t="s">
        <v>426</v>
      </c>
      <c r="B290" s="190">
        <v>862.22</v>
      </c>
      <c r="C290" s="195">
        <v>880</v>
      </c>
      <c r="D290" s="192">
        <f t="shared" si="4"/>
        <v>97.98</v>
      </c>
    </row>
    <row r="291" spans="1:4">
      <c r="A291" s="189" t="s">
        <v>427</v>
      </c>
      <c r="B291" s="190">
        <v>2255.15</v>
      </c>
      <c r="C291" s="195">
        <v>2275</v>
      </c>
      <c r="D291" s="192">
        <f t="shared" si="4"/>
        <v>99.13</v>
      </c>
    </row>
    <row r="292" spans="1:4">
      <c r="A292" s="189" t="s">
        <v>428</v>
      </c>
      <c r="B292" s="190">
        <v>1933.99</v>
      </c>
      <c r="C292" s="195">
        <v>1974</v>
      </c>
      <c r="D292" s="192">
        <f t="shared" si="4"/>
        <v>97.97</v>
      </c>
    </row>
    <row r="293" spans="1:4">
      <c r="A293" s="189" t="s">
        <v>429</v>
      </c>
      <c r="B293" s="190">
        <v>3355</v>
      </c>
      <c r="C293" s="195">
        <v>7420</v>
      </c>
      <c r="D293" s="192">
        <f t="shared" si="4"/>
        <v>45.22</v>
      </c>
    </row>
    <row r="294" spans="1:4">
      <c r="A294" s="189" t="s">
        <v>430</v>
      </c>
      <c r="B294" s="190">
        <v>1355</v>
      </c>
      <c r="C294" s="195">
        <v>2041</v>
      </c>
      <c r="D294" s="192">
        <f t="shared" si="4"/>
        <v>66.39</v>
      </c>
    </row>
    <row r="295" spans="1:4">
      <c r="A295" s="189" t="s">
        <v>431</v>
      </c>
      <c r="B295" s="190">
        <v>2000</v>
      </c>
      <c r="C295" s="195">
        <v>5379</v>
      </c>
      <c r="D295" s="192">
        <f t="shared" si="4"/>
        <v>37.18</v>
      </c>
    </row>
    <row r="296" spans="1:4">
      <c r="A296" s="189" t="s">
        <v>432</v>
      </c>
      <c r="B296" s="190">
        <v>370</v>
      </c>
      <c r="C296" s="195">
        <v>166</v>
      </c>
      <c r="D296" s="192">
        <f t="shared" si="4"/>
        <v>222.89</v>
      </c>
    </row>
    <row r="297" spans="1:4">
      <c r="A297" s="189" t="s">
        <v>433</v>
      </c>
      <c r="B297" s="190">
        <v>370</v>
      </c>
      <c r="C297" s="195">
        <v>166</v>
      </c>
      <c r="D297" s="192">
        <f t="shared" si="4"/>
        <v>222.89</v>
      </c>
    </row>
    <row r="298" spans="1:4">
      <c r="A298" s="189" t="s">
        <v>434</v>
      </c>
      <c r="B298" s="190">
        <v>3780</v>
      </c>
      <c r="C298" s="195">
        <v>5762</v>
      </c>
      <c r="D298" s="192">
        <f t="shared" si="4"/>
        <v>65.6</v>
      </c>
    </row>
    <row r="299" spans="1:4">
      <c r="A299" s="189" t="s">
        <v>435</v>
      </c>
      <c r="B299" s="190">
        <v>126.46</v>
      </c>
      <c r="C299" s="195">
        <v>140</v>
      </c>
      <c r="D299" s="192">
        <f t="shared" si="4"/>
        <v>90.33</v>
      </c>
    </row>
    <row r="300" spans="1:4">
      <c r="A300" s="189" t="s">
        <v>436</v>
      </c>
      <c r="B300" s="190">
        <v>118.12</v>
      </c>
      <c r="C300" s="195">
        <v>137</v>
      </c>
      <c r="D300" s="192">
        <f t="shared" si="4"/>
        <v>86.22</v>
      </c>
    </row>
    <row r="301" spans="1:4">
      <c r="A301" s="189" t="s">
        <v>437</v>
      </c>
      <c r="B301" s="190">
        <v>8.34</v>
      </c>
      <c r="C301" s="195">
        <v>3</v>
      </c>
      <c r="D301" s="192">
        <f t="shared" si="4"/>
        <v>278</v>
      </c>
    </row>
    <row r="302" spans="1:4">
      <c r="A302" s="189" t="s">
        <v>438</v>
      </c>
      <c r="B302" s="190">
        <v>878.54</v>
      </c>
      <c r="C302" s="195">
        <v>1078</v>
      </c>
      <c r="D302" s="192">
        <f t="shared" si="4"/>
        <v>81.5</v>
      </c>
    </row>
    <row r="303" spans="1:4">
      <c r="A303" s="189" t="s">
        <v>439</v>
      </c>
      <c r="B303" s="190">
        <v>878.54</v>
      </c>
      <c r="C303" s="195">
        <v>1078</v>
      </c>
      <c r="D303" s="192">
        <f t="shared" si="4"/>
        <v>81.5</v>
      </c>
    </row>
    <row r="304" spans="1:4">
      <c r="A304" s="189" t="s">
        <v>440</v>
      </c>
      <c r="B304" s="190">
        <v>659</v>
      </c>
      <c r="C304" s="195">
        <v>245</v>
      </c>
      <c r="D304" s="192">
        <f t="shared" si="4"/>
        <v>268.98</v>
      </c>
    </row>
    <row r="305" spans="1:4">
      <c r="A305" s="189" t="s">
        <v>441</v>
      </c>
      <c r="B305" s="190">
        <v>194</v>
      </c>
      <c r="C305" s="195">
        <v>243</v>
      </c>
      <c r="D305" s="192">
        <f t="shared" si="4"/>
        <v>79.84</v>
      </c>
    </row>
    <row r="306" spans="1:4">
      <c r="A306" s="189" t="s">
        <v>442</v>
      </c>
      <c r="B306" s="190">
        <v>465</v>
      </c>
      <c r="C306" s="195">
        <v>2</v>
      </c>
      <c r="D306" s="192">
        <f t="shared" si="4"/>
        <v>23250</v>
      </c>
    </row>
    <row r="307" spans="1:4">
      <c r="A307" s="189" t="s">
        <v>443</v>
      </c>
      <c r="B307" s="190">
        <v>316</v>
      </c>
      <c r="C307" s="195">
        <v>586</v>
      </c>
      <c r="D307" s="192">
        <f t="shared" si="4"/>
        <v>53.92</v>
      </c>
    </row>
    <row r="308" spans="1:4">
      <c r="A308" s="189" t="s">
        <v>444</v>
      </c>
      <c r="B308" s="190">
        <v>10</v>
      </c>
      <c r="C308" s="195">
        <v>10</v>
      </c>
      <c r="D308" s="192">
        <f t="shared" si="4"/>
        <v>100</v>
      </c>
    </row>
    <row r="309" spans="1:4">
      <c r="A309" s="189" t="s">
        <v>445</v>
      </c>
      <c r="B309" s="190">
        <v>306</v>
      </c>
      <c r="C309" s="195">
        <v>576</v>
      </c>
      <c r="D309" s="192">
        <f t="shared" si="4"/>
        <v>53.13</v>
      </c>
    </row>
    <row r="310" spans="1:4">
      <c r="A310" s="193" t="s">
        <v>446</v>
      </c>
      <c r="B310" s="190"/>
      <c r="C310" s="195">
        <v>13</v>
      </c>
      <c r="D310" s="192">
        <f t="shared" si="4"/>
        <v>0</v>
      </c>
    </row>
    <row r="311" spans="1:4">
      <c r="A311" s="193" t="s">
        <v>447</v>
      </c>
      <c r="B311" s="190"/>
      <c r="C311" s="195">
        <v>13</v>
      </c>
      <c r="D311" s="192">
        <f t="shared" si="4"/>
        <v>0</v>
      </c>
    </row>
    <row r="312" spans="1:4">
      <c r="A312" s="189" t="s">
        <v>448</v>
      </c>
      <c r="B312" s="190">
        <v>1800</v>
      </c>
      <c r="C312" s="195">
        <v>3700</v>
      </c>
      <c r="D312" s="192">
        <f t="shared" si="4"/>
        <v>48.65</v>
      </c>
    </row>
    <row r="313" spans="1:4">
      <c r="A313" s="189" t="s">
        <v>449</v>
      </c>
      <c r="B313" s="190">
        <v>1800</v>
      </c>
      <c r="C313" s="195">
        <v>3700</v>
      </c>
      <c r="D313" s="192">
        <f t="shared" si="4"/>
        <v>48.65</v>
      </c>
    </row>
    <row r="314" spans="1:4">
      <c r="A314" s="189" t="s">
        <v>450</v>
      </c>
      <c r="B314" s="190">
        <v>61092</v>
      </c>
      <c r="C314" s="195">
        <v>53692</v>
      </c>
      <c r="D314" s="192">
        <f t="shared" si="4"/>
        <v>113.78</v>
      </c>
    </row>
    <row r="315" spans="1:4">
      <c r="A315" s="189" t="s">
        <v>451</v>
      </c>
      <c r="B315" s="190">
        <v>5286.46</v>
      </c>
      <c r="C315" s="195">
        <v>5432</v>
      </c>
      <c r="D315" s="192">
        <f t="shared" si="4"/>
        <v>97.32</v>
      </c>
    </row>
    <row r="316" spans="1:4">
      <c r="A316" s="189" t="s">
        <v>452</v>
      </c>
      <c r="B316" s="190">
        <v>2823.55</v>
      </c>
      <c r="C316" s="195">
        <v>2464</v>
      </c>
      <c r="D316" s="192">
        <f t="shared" si="4"/>
        <v>114.59</v>
      </c>
    </row>
    <row r="317" spans="1:4">
      <c r="A317" s="189" t="s">
        <v>453</v>
      </c>
      <c r="B317" s="190">
        <v>605</v>
      </c>
      <c r="C317" s="195">
        <v>1144</v>
      </c>
      <c r="D317" s="192">
        <f t="shared" si="4"/>
        <v>52.88</v>
      </c>
    </row>
    <row r="318" spans="1:4">
      <c r="A318" s="189" t="s">
        <v>454</v>
      </c>
      <c r="B318" s="190">
        <v>484.91</v>
      </c>
      <c r="C318" s="195">
        <v>1824</v>
      </c>
      <c r="D318" s="192">
        <f t="shared" si="4"/>
        <v>26.58</v>
      </c>
    </row>
    <row r="319" spans="1:4">
      <c r="A319" s="189" t="s">
        <v>455</v>
      </c>
      <c r="B319" s="190">
        <v>13005.54</v>
      </c>
      <c r="C319" s="195">
        <v>9114</v>
      </c>
      <c r="D319" s="192">
        <f t="shared" si="4"/>
        <v>142.7</v>
      </c>
    </row>
    <row r="320" spans="1:4">
      <c r="A320" s="189" t="s">
        <v>456</v>
      </c>
      <c r="B320" s="190">
        <v>11642.54</v>
      </c>
      <c r="C320" s="195">
        <v>9114</v>
      </c>
      <c r="D320" s="192">
        <f t="shared" si="4"/>
        <v>127.74</v>
      </c>
    </row>
    <row r="321" spans="1:4">
      <c r="A321" s="189" t="s">
        <v>457</v>
      </c>
      <c r="B321" s="190">
        <v>13401</v>
      </c>
      <c r="C321" s="195">
        <v>11855</v>
      </c>
      <c r="D321" s="192">
        <f t="shared" si="4"/>
        <v>113.04</v>
      </c>
    </row>
    <row r="322" spans="1:4">
      <c r="A322" s="189" t="s">
        <v>458</v>
      </c>
      <c r="B322" s="190">
        <v>13264</v>
      </c>
      <c r="C322" s="195">
        <v>11855</v>
      </c>
      <c r="D322" s="192">
        <f t="shared" si="4"/>
        <v>111.89</v>
      </c>
    </row>
    <row r="323" spans="1:4">
      <c r="A323" s="189" t="s">
        <v>459</v>
      </c>
      <c r="B323" s="190">
        <v>29399</v>
      </c>
      <c r="C323" s="195">
        <v>27291</v>
      </c>
      <c r="D323" s="192">
        <f t="shared" si="4"/>
        <v>107.72</v>
      </c>
    </row>
    <row r="324" spans="1:4">
      <c r="A324" s="189" t="s">
        <v>460</v>
      </c>
      <c r="B324" s="190">
        <v>28680</v>
      </c>
      <c r="C324" s="195">
        <v>27291</v>
      </c>
      <c r="D324" s="192">
        <f t="shared" si="4"/>
        <v>105.09</v>
      </c>
    </row>
    <row r="325" spans="1:4">
      <c r="A325" s="189" t="s">
        <v>461</v>
      </c>
      <c r="B325" s="190">
        <v>8160</v>
      </c>
      <c r="C325" s="195">
        <v>6569</v>
      </c>
      <c r="D325" s="192">
        <f t="shared" ref="D325:D388" si="5">B325/C325*100</f>
        <v>124.22</v>
      </c>
    </row>
    <row r="326" spans="1:4">
      <c r="A326" s="189" t="s">
        <v>462</v>
      </c>
      <c r="B326" s="190">
        <v>3069.93</v>
      </c>
      <c r="C326" s="195">
        <v>1159</v>
      </c>
      <c r="D326" s="192">
        <f t="shared" si="5"/>
        <v>264.88</v>
      </c>
    </row>
    <row r="327" spans="1:4">
      <c r="A327" s="189" t="s">
        <v>463</v>
      </c>
      <c r="B327" s="190">
        <v>660.1</v>
      </c>
      <c r="C327" s="195">
        <v>690</v>
      </c>
      <c r="D327" s="192">
        <f t="shared" si="5"/>
        <v>95.67</v>
      </c>
    </row>
    <row r="328" spans="1:4">
      <c r="A328" s="189" t="s">
        <v>464</v>
      </c>
      <c r="B328" s="190">
        <v>256.65</v>
      </c>
      <c r="C328" s="195">
        <v>172</v>
      </c>
      <c r="D328" s="192">
        <f t="shared" si="5"/>
        <v>149.22</v>
      </c>
    </row>
    <row r="329" spans="1:4">
      <c r="A329" s="193" t="s">
        <v>465</v>
      </c>
      <c r="B329" s="190"/>
      <c r="C329" s="195">
        <v>99</v>
      </c>
      <c r="D329" s="192">
        <f t="shared" si="5"/>
        <v>0</v>
      </c>
    </row>
    <row r="330" spans="1:4">
      <c r="A330" s="193" t="s">
        <v>466</v>
      </c>
      <c r="B330" s="190"/>
      <c r="C330" s="195">
        <v>23</v>
      </c>
      <c r="D330" s="192">
        <f t="shared" si="5"/>
        <v>0</v>
      </c>
    </row>
    <row r="331" spans="1:4">
      <c r="A331" s="193" t="s">
        <v>467</v>
      </c>
      <c r="B331" s="190"/>
      <c r="C331" s="195">
        <v>5</v>
      </c>
      <c r="D331" s="192">
        <f t="shared" si="5"/>
        <v>0</v>
      </c>
    </row>
    <row r="332" spans="1:4">
      <c r="A332" s="193" t="s">
        <v>468</v>
      </c>
      <c r="B332" s="190"/>
      <c r="C332" s="195">
        <v>16</v>
      </c>
      <c r="D332" s="192">
        <f t="shared" si="5"/>
        <v>0</v>
      </c>
    </row>
    <row r="333" spans="1:4">
      <c r="A333" s="189" t="s">
        <v>469</v>
      </c>
      <c r="B333" s="190">
        <v>16.89</v>
      </c>
      <c r="C333" s="195"/>
      <c r="D333" s="192"/>
    </row>
    <row r="334" spans="1:4">
      <c r="A334" s="189" t="s">
        <v>470</v>
      </c>
      <c r="B334" s="190">
        <v>20</v>
      </c>
      <c r="C334" s="195">
        <v>39</v>
      </c>
      <c r="D334" s="192">
        <f t="shared" si="5"/>
        <v>51.28</v>
      </c>
    </row>
    <row r="335" spans="1:4">
      <c r="A335" s="189" t="s">
        <v>471</v>
      </c>
      <c r="B335" s="190">
        <v>2116.29</v>
      </c>
      <c r="C335" s="195">
        <v>115</v>
      </c>
      <c r="D335" s="192">
        <f t="shared" si="5"/>
        <v>1840.25</v>
      </c>
    </row>
    <row r="336" spans="1:4">
      <c r="A336" s="189" t="s">
        <v>472</v>
      </c>
      <c r="B336" s="190">
        <v>1774.14</v>
      </c>
      <c r="C336" s="195">
        <v>1792</v>
      </c>
      <c r="D336" s="192">
        <f t="shared" si="5"/>
        <v>99</v>
      </c>
    </row>
    <row r="337" spans="1:4">
      <c r="A337" s="189" t="s">
        <v>473</v>
      </c>
      <c r="B337" s="190">
        <v>123.43</v>
      </c>
      <c r="C337" s="195">
        <v>98</v>
      </c>
      <c r="D337" s="192">
        <f t="shared" si="5"/>
        <v>125.95</v>
      </c>
    </row>
    <row r="338" spans="1:4">
      <c r="A338" s="189" t="s">
        <v>474</v>
      </c>
      <c r="B338" s="190">
        <v>529.5</v>
      </c>
      <c r="C338" s="195">
        <v>735</v>
      </c>
      <c r="D338" s="192">
        <f t="shared" si="5"/>
        <v>72.04</v>
      </c>
    </row>
    <row r="339" spans="1:4">
      <c r="A339" s="189" t="s">
        <v>475</v>
      </c>
      <c r="B339" s="190">
        <v>158.2</v>
      </c>
      <c r="C339" s="195"/>
      <c r="D339" s="192"/>
    </row>
    <row r="340" spans="1:4">
      <c r="A340" s="189" t="s">
        <v>476</v>
      </c>
      <c r="B340" s="190">
        <v>525.51</v>
      </c>
      <c r="C340" s="195">
        <v>856</v>
      </c>
      <c r="D340" s="192">
        <f t="shared" si="5"/>
        <v>61.39</v>
      </c>
    </row>
    <row r="341" spans="1:4">
      <c r="A341" s="189" t="s">
        <v>477</v>
      </c>
      <c r="B341" s="190">
        <v>200</v>
      </c>
      <c r="C341" s="195"/>
      <c r="D341" s="192"/>
    </row>
    <row r="342" spans="1:4">
      <c r="A342" s="189" t="s">
        <v>478</v>
      </c>
      <c r="B342" s="190">
        <v>227.5</v>
      </c>
      <c r="C342" s="195">
        <v>69</v>
      </c>
      <c r="D342" s="192">
        <f t="shared" si="5"/>
        <v>329.71</v>
      </c>
    </row>
    <row r="343" spans="1:4">
      <c r="A343" s="189" t="s">
        <v>479</v>
      </c>
      <c r="B343" s="190">
        <v>10</v>
      </c>
      <c r="C343" s="195">
        <v>34</v>
      </c>
      <c r="D343" s="192">
        <f t="shared" si="5"/>
        <v>29.41</v>
      </c>
    </row>
    <row r="344" spans="1:4">
      <c r="A344" s="189" t="s">
        <v>480</v>
      </c>
      <c r="B344" s="190">
        <v>1565.93</v>
      </c>
      <c r="C344" s="195">
        <v>3613</v>
      </c>
      <c r="D344" s="192">
        <f t="shared" si="5"/>
        <v>43.34</v>
      </c>
    </row>
    <row r="345" spans="1:4">
      <c r="A345" s="189" t="s">
        <v>481</v>
      </c>
      <c r="B345" s="190">
        <v>350</v>
      </c>
      <c r="C345" s="195"/>
      <c r="D345" s="192"/>
    </row>
    <row r="346" spans="1:4">
      <c r="A346" s="193" t="s">
        <v>482</v>
      </c>
      <c r="B346" s="190"/>
      <c r="C346" s="195">
        <v>3401</v>
      </c>
      <c r="D346" s="192">
        <f t="shared" si="5"/>
        <v>0</v>
      </c>
    </row>
    <row r="347" spans="1:4">
      <c r="A347" s="193" t="s">
        <v>483</v>
      </c>
      <c r="B347" s="190"/>
      <c r="C347" s="195">
        <v>3</v>
      </c>
      <c r="D347" s="192">
        <f t="shared" si="5"/>
        <v>0</v>
      </c>
    </row>
    <row r="348" spans="1:4">
      <c r="A348" s="193" t="s">
        <v>481</v>
      </c>
      <c r="B348" s="190"/>
      <c r="C348" s="195">
        <v>150</v>
      </c>
      <c r="D348" s="192">
        <f t="shared" si="5"/>
        <v>0</v>
      </c>
    </row>
    <row r="349" spans="1:4">
      <c r="A349" s="189" t="s">
        <v>484</v>
      </c>
      <c r="B349" s="190">
        <v>517.16</v>
      </c>
      <c r="C349" s="195">
        <v>1</v>
      </c>
      <c r="D349" s="192">
        <f t="shared" si="5"/>
        <v>51716</v>
      </c>
    </row>
    <row r="350" spans="1:4">
      <c r="A350" s="189" t="s">
        <v>485</v>
      </c>
      <c r="B350" s="190">
        <v>62.77</v>
      </c>
      <c r="C350" s="195">
        <v>52</v>
      </c>
      <c r="D350" s="192">
        <f t="shared" si="5"/>
        <v>120.71</v>
      </c>
    </row>
    <row r="351" spans="1:4">
      <c r="A351" s="189" t="s">
        <v>486</v>
      </c>
      <c r="B351" s="190">
        <v>20</v>
      </c>
      <c r="C351" s="195">
        <v>6</v>
      </c>
      <c r="D351" s="192">
        <f t="shared" si="5"/>
        <v>333.33</v>
      </c>
    </row>
    <row r="352" spans="1:4">
      <c r="A352" s="189" t="s">
        <v>487</v>
      </c>
      <c r="B352" s="190">
        <v>616</v>
      </c>
      <c r="C352" s="195"/>
      <c r="D352" s="192"/>
    </row>
    <row r="353" spans="1:4">
      <c r="A353" s="189" t="s">
        <v>488</v>
      </c>
      <c r="B353" s="190">
        <v>100</v>
      </c>
      <c r="C353" s="195">
        <v>5</v>
      </c>
      <c r="D353" s="192">
        <f t="shared" si="5"/>
        <v>2000</v>
      </c>
    </row>
    <row r="354" spans="1:4">
      <c r="A354" s="189" t="s">
        <v>489</v>
      </c>
      <c r="B354" s="190">
        <v>50</v>
      </c>
      <c r="C354" s="195"/>
      <c r="D354" s="192"/>
    </row>
    <row r="355" spans="1:4">
      <c r="A355" s="193" t="s">
        <v>490</v>
      </c>
      <c r="B355" s="190"/>
      <c r="C355" s="195">
        <v>5</v>
      </c>
      <c r="D355" s="192">
        <f t="shared" si="5"/>
        <v>0</v>
      </c>
    </row>
    <row r="356" spans="1:4">
      <c r="A356" s="189" t="s">
        <v>491</v>
      </c>
      <c r="B356" s="190">
        <v>50</v>
      </c>
      <c r="C356" s="195"/>
      <c r="D356" s="192"/>
    </row>
    <row r="357" spans="1:4">
      <c r="A357" s="189" t="s">
        <v>492</v>
      </c>
      <c r="B357" s="190">
        <v>250</v>
      </c>
      <c r="C357" s="195"/>
      <c r="D357" s="192"/>
    </row>
    <row r="358" spans="1:4">
      <c r="A358" s="189" t="s">
        <v>493</v>
      </c>
      <c r="B358" s="190">
        <v>250</v>
      </c>
      <c r="C358" s="195"/>
      <c r="D358" s="192"/>
    </row>
    <row r="359" spans="1:4">
      <c r="A359" s="189" t="s">
        <v>494</v>
      </c>
      <c r="B359" s="190">
        <v>1400</v>
      </c>
      <c r="C359" s="195"/>
      <c r="D359" s="192"/>
    </row>
    <row r="360" spans="1:4">
      <c r="A360" s="189" t="s">
        <v>495</v>
      </c>
      <c r="B360" s="190">
        <v>1400</v>
      </c>
      <c r="C360" s="195"/>
      <c r="D360" s="192"/>
    </row>
    <row r="361" spans="1:4">
      <c r="A361" s="189" t="s">
        <v>496</v>
      </c>
      <c r="B361" s="190">
        <v>12585</v>
      </c>
      <c r="C361" s="195">
        <v>12175</v>
      </c>
      <c r="D361" s="192">
        <f t="shared" si="5"/>
        <v>103.37</v>
      </c>
    </row>
    <row r="362" spans="1:4">
      <c r="A362" s="189" t="s">
        <v>497</v>
      </c>
      <c r="B362" s="190">
        <v>12585</v>
      </c>
      <c r="C362" s="195">
        <v>12091</v>
      </c>
      <c r="D362" s="192">
        <f t="shared" si="5"/>
        <v>104.09</v>
      </c>
    </row>
    <row r="363" spans="1:4">
      <c r="A363" s="189" t="s">
        <v>498</v>
      </c>
      <c r="B363" s="190">
        <v>224.56</v>
      </c>
      <c r="C363" s="195">
        <v>186</v>
      </c>
      <c r="D363" s="192">
        <f t="shared" si="5"/>
        <v>120.73</v>
      </c>
    </row>
    <row r="364" spans="1:4">
      <c r="A364" s="189" t="s">
        <v>499</v>
      </c>
      <c r="B364" s="190">
        <v>51</v>
      </c>
      <c r="C364" s="195"/>
      <c r="D364" s="192"/>
    </row>
    <row r="365" spans="1:4">
      <c r="A365" s="189" t="s">
        <v>500</v>
      </c>
      <c r="B365" s="190">
        <v>12085.44</v>
      </c>
      <c r="C365" s="195">
        <v>11738</v>
      </c>
      <c r="D365" s="192">
        <f t="shared" si="5"/>
        <v>102.96</v>
      </c>
    </row>
    <row r="366" spans="1:4">
      <c r="A366" s="189" t="s">
        <v>501</v>
      </c>
      <c r="B366" s="190">
        <v>153</v>
      </c>
      <c r="C366" s="195">
        <v>161</v>
      </c>
      <c r="D366" s="192">
        <f t="shared" si="5"/>
        <v>95.03</v>
      </c>
    </row>
    <row r="367" spans="1:4">
      <c r="A367" s="189" t="s">
        <v>502</v>
      </c>
      <c r="B367" s="190">
        <v>71</v>
      </c>
      <c r="C367" s="195">
        <v>6</v>
      </c>
      <c r="D367" s="192">
        <f t="shared" si="5"/>
        <v>1183.33</v>
      </c>
    </row>
    <row r="368" spans="1:4">
      <c r="A368" s="193" t="s">
        <v>503</v>
      </c>
      <c r="B368" s="190"/>
      <c r="C368" s="195">
        <v>84</v>
      </c>
      <c r="D368" s="192">
        <f t="shared" si="5"/>
        <v>0</v>
      </c>
    </row>
    <row r="369" spans="1:4">
      <c r="A369" s="193" t="s">
        <v>504</v>
      </c>
      <c r="B369" s="190"/>
      <c r="C369" s="195">
        <v>84</v>
      </c>
      <c r="D369" s="192">
        <f t="shared" si="5"/>
        <v>0</v>
      </c>
    </row>
    <row r="370" spans="1:4">
      <c r="A370" s="189" t="s">
        <v>505</v>
      </c>
      <c r="B370" s="190">
        <v>6480</v>
      </c>
      <c r="C370" s="195">
        <v>5694</v>
      </c>
      <c r="D370" s="192">
        <f t="shared" si="5"/>
        <v>113.8</v>
      </c>
    </row>
    <row r="371" spans="1:4">
      <c r="A371" s="193" t="s">
        <v>506</v>
      </c>
      <c r="B371" s="190"/>
      <c r="C371" s="195">
        <v>10</v>
      </c>
      <c r="D371" s="192">
        <f t="shared" si="5"/>
        <v>0</v>
      </c>
    </row>
    <row r="372" spans="1:4">
      <c r="A372" s="193" t="s">
        <v>507</v>
      </c>
      <c r="B372" s="190"/>
      <c r="C372" s="195">
        <v>10</v>
      </c>
      <c r="D372" s="192">
        <f t="shared" si="5"/>
        <v>0</v>
      </c>
    </row>
    <row r="373" spans="1:4">
      <c r="A373" s="193" t="s">
        <v>508</v>
      </c>
      <c r="B373" s="190"/>
      <c r="C373" s="195">
        <v>104</v>
      </c>
      <c r="D373" s="192">
        <f t="shared" si="5"/>
        <v>0</v>
      </c>
    </row>
    <row r="374" spans="1:4">
      <c r="A374" s="193" t="s">
        <v>509</v>
      </c>
      <c r="B374" s="190"/>
      <c r="C374" s="195">
        <v>104</v>
      </c>
      <c r="D374" s="192">
        <f t="shared" si="5"/>
        <v>0</v>
      </c>
    </row>
    <row r="375" spans="1:4">
      <c r="A375" s="189" t="s">
        <v>510</v>
      </c>
      <c r="B375" s="190">
        <v>1105</v>
      </c>
      <c r="C375" s="195"/>
      <c r="D375" s="192"/>
    </row>
    <row r="376" spans="1:4">
      <c r="A376" s="189" t="s">
        <v>511</v>
      </c>
      <c r="B376" s="190">
        <v>1105</v>
      </c>
      <c r="C376" s="195"/>
      <c r="D376" s="192"/>
    </row>
    <row r="377" spans="1:4">
      <c r="A377" s="189" t="s">
        <v>512</v>
      </c>
      <c r="B377" s="190">
        <v>375</v>
      </c>
      <c r="C377" s="195">
        <v>302</v>
      </c>
      <c r="D377" s="192">
        <f t="shared" si="5"/>
        <v>124.17</v>
      </c>
    </row>
    <row r="378" spans="1:4">
      <c r="A378" s="189" t="s">
        <v>513</v>
      </c>
      <c r="B378" s="190">
        <v>269.76</v>
      </c>
      <c r="C378" s="195">
        <v>250</v>
      </c>
      <c r="D378" s="192">
        <f t="shared" si="5"/>
        <v>107.9</v>
      </c>
    </row>
    <row r="379" spans="1:4">
      <c r="A379" s="189" t="s">
        <v>514</v>
      </c>
      <c r="B379" s="190">
        <v>50.24</v>
      </c>
      <c r="C379" s="195">
        <v>52</v>
      </c>
      <c r="D379" s="192">
        <f t="shared" si="5"/>
        <v>96.62</v>
      </c>
    </row>
    <row r="380" spans="1:4">
      <c r="A380" s="189" t="s">
        <v>515</v>
      </c>
      <c r="B380" s="190">
        <v>5000</v>
      </c>
      <c r="C380" s="195">
        <v>4980</v>
      </c>
      <c r="D380" s="192">
        <f t="shared" si="5"/>
        <v>100.4</v>
      </c>
    </row>
    <row r="381" spans="1:4">
      <c r="A381" s="189" t="s">
        <v>516</v>
      </c>
      <c r="B381" s="190">
        <v>5000</v>
      </c>
      <c r="C381" s="195">
        <v>4896</v>
      </c>
      <c r="D381" s="192">
        <f t="shared" si="5"/>
        <v>102.12</v>
      </c>
    </row>
    <row r="382" spans="1:4">
      <c r="A382" s="193" t="s">
        <v>517</v>
      </c>
      <c r="B382" s="190"/>
      <c r="C382" s="195">
        <v>84</v>
      </c>
      <c r="D382" s="192">
        <f t="shared" si="5"/>
        <v>0</v>
      </c>
    </row>
    <row r="383" spans="1:4">
      <c r="A383" s="189" t="s">
        <v>518</v>
      </c>
      <c r="B383" s="190"/>
      <c r="C383" s="195">
        <v>298</v>
      </c>
      <c r="D383" s="192">
        <f t="shared" si="5"/>
        <v>0</v>
      </c>
    </row>
    <row r="384" spans="1:4">
      <c r="A384" s="189" t="s">
        <v>519</v>
      </c>
      <c r="B384" s="190">
        <v>1235</v>
      </c>
      <c r="C384" s="195">
        <v>2278</v>
      </c>
      <c r="D384" s="192">
        <f t="shared" si="5"/>
        <v>54.21</v>
      </c>
    </row>
    <row r="385" spans="1:4">
      <c r="A385" s="189" t="s">
        <v>520</v>
      </c>
      <c r="B385" s="190">
        <v>160</v>
      </c>
      <c r="C385" s="195">
        <v>254</v>
      </c>
      <c r="D385" s="192">
        <f t="shared" si="5"/>
        <v>62.99</v>
      </c>
    </row>
    <row r="386" spans="1:4">
      <c r="A386" s="193" t="s">
        <v>521</v>
      </c>
      <c r="B386" s="190">
        <v>160</v>
      </c>
      <c r="C386" s="195">
        <v>254</v>
      </c>
      <c r="D386" s="192">
        <f t="shared" si="5"/>
        <v>62.99</v>
      </c>
    </row>
    <row r="387" spans="1:4">
      <c r="A387" s="189" t="s">
        <v>522</v>
      </c>
      <c r="B387" s="190">
        <v>825</v>
      </c>
      <c r="C387" s="195">
        <v>253</v>
      </c>
      <c r="D387" s="192">
        <f t="shared" si="5"/>
        <v>326.09</v>
      </c>
    </row>
    <row r="388" spans="1:4">
      <c r="A388" s="189" t="s">
        <v>523</v>
      </c>
      <c r="B388" s="190">
        <v>115.44</v>
      </c>
      <c r="C388" s="195">
        <v>92</v>
      </c>
      <c r="D388" s="192">
        <f t="shared" si="5"/>
        <v>125.48</v>
      </c>
    </row>
    <row r="389" spans="1:4">
      <c r="A389" s="193" t="s">
        <v>524</v>
      </c>
      <c r="B389" s="190"/>
      <c r="C389" s="195">
        <v>6</v>
      </c>
      <c r="D389" s="192">
        <f t="shared" ref="D389:D438" si="6">B389/C389*100</f>
        <v>0</v>
      </c>
    </row>
    <row r="390" spans="1:4">
      <c r="A390" s="189" t="s">
        <v>525</v>
      </c>
      <c r="B390" s="190">
        <v>709.56</v>
      </c>
      <c r="C390" s="195">
        <v>155</v>
      </c>
      <c r="D390" s="192">
        <f t="shared" si="6"/>
        <v>457.78</v>
      </c>
    </row>
    <row r="391" spans="1:4">
      <c r="A391" s="189" t="s">
        <v>526</v>
      </c>
      <c r="B391" s="190">
        <v>250</v>
      </c>
      <c r="C391" s="195">
        <v>1721</v>
      </c>
      <c r="D391" s="192">
        <f t="shared" si="6"/>
        <v>14.53</v>
      </c>
    </row>
    <row r="392" spans="1:4">
      <c r="A392" s="189" t="s">
        <v>527</v>
      </c>
      <c r="B392" s="190">
        <v>250</v>
      </c>
      <c r="C392" s="195">
        <v>1721</v>
      </c>
      <c r="D392" s="192">
        <f t="shared" si="6"/>
        <v>14.53</v>
      </c>
    </row>
    <row r="393" spans="1:4">
      <c r="A393" s="193" t="s">
        <v>528</v>
      </c>
      <c r="B393" s="190"/>
      <c r="C393" s="195">
        <v>50</v>
      </c>
      <c r="D393" s="192">
        <f t="shared" si="6"/>
        <v>0</v>
      </c>
    </row>
    <row r="394" spans="1:4">
      <c r="A394" s="193" t="s">
        <v>529</v>
      </c>
      <c r="B394" s="190"/>
      <c r="C394" s="195">
        <v>50</v>
      </c>
      <c r="D394" s="192">
        <f t="shared" si="6"/>
        <v>0</v>
      </c>
    </row>
    <row r="395" spans="1:4">
      <c r="A395" s="193" t="s">
        <v>530</v>
      </c>
      <c r="B395" s="190"/>
      <c r="C395" s="195">
        <v>3100</v>
      </c>
      <c r="D395" s="192">
        <f t="shared" si="6"/>
        <v>0</v>
      </c>
    </row>
    <row r="396" spans="1:4">
      <c r="A396" s="193" t="s">
        <v>531</v>
      </c>
      <c r="B396" s="190"/>
      <c r="C396" s="195">
        <v>3100</v>
      </c>
      <c r="D396" s="192">
        <f t="shared" si="6"/>
        <v>0</v>
      </c>
    </row>
    <row r="397" spans="1:4">
      <c r="A397" s="189" t="s">
        <v>532</v>
      </c>
      <c r="B397" s="190">
        <v>1052</v>
      </c>
      <c r="C397" s="195">
        <v>133</v>
      </c>
      <c r="D397" s="192">
        <f t="shared" si="6"/>
        <v>790.98</v>
      </c>
    </row>
    <row r="398" spans="1:4">
      <c r="A398" s="189" t="s">
        <v>533</v>
      </c>
      <c r="B398" s="190">
        <v>855</v>
      </c>
      <c r="C398" s="195">
        <v>50</v>
      </c>
      <c r="D398" s="192">
        <f t="shared" si="6"/>
        <v>1710</v>
      </c>
    </row>
    <row r="399" spans="1:4">
      <c r="A399" s="193" t="s">
        <v>534</v>
      </c>
      <c r="B399" s="190"/>
      <c r="C399" s="195">
        <v>49</v>
      </c>
      <c r="D399" s="192">
        <f t="shared" si="6"/>
        <v>0</v>
      </c>
    </row>
    <row r="400" spans="1:4">
      <c r="A400" s="193" t="s">
        <v>535</v>
      </c>
      <c r="B400" s="190"/>
      <c r="C400" s="195">
        <v>1</v>
      </c>
      <c r="D400" s="192">
        <f t="shared" si="6"/>
        <v>0</v>
      </c>
    </row>
    <row r="401" spans="1:4">
      <c r="A401" s="189" t="s">
        <v>536</v>
      </c>
      <c r="B401" s="190">
        <v>855</v>
      </c>
      <c r="C401" s="195"/>
      <c r="D401" s="192"/>
    </row>
    <row r="402" spans="1:4">
      <c r="A402" s="189" t="s">
        <v>537</v>
      </c>
      <c r="B402" s="190">
        <v>197</v>
      </c>
      <c r="C402" s="195">
        <v>83</v>
      </c>
      <c r="D402" s="192">
        <f t="shared" si="6"/>
        <v>237.35</v>
      </c>
    </row>
    <row r="403" spans="1:4">
      <c r="A403" s="193" t="s">
        <v>263</v>
      </c>
      <c r="B403" s="190"/>
      <c r="C403" s="195">
        <v>83</v>
      </c>
      <c r="D403" s="192">
        <f t="shared" si="6"/>
        <v>0</v>
      </c>
    </row>
    <row r="404" spans="1:4">
      <c r="A404" s="189" t="s">
        <v>538</v>
      </c>
      <c r="B404" s="190">
        <v>197</v>
      </c>
      <c r="C404" s="195"/>
      <c r="D404" s="192"/>
    </row>
    <row r="405" spans="1:4">
      <c r="A405" s="189" t="s">
        <v>539</v>
      </c>
      <c r="B405" s="190">
        <v>8613.00000000001</v>
      </c>
      <c r="C405" s="195">
        <v>7968</v>
      </c>
      <c r="D405" s="192">
        <f t="shared" si="6"/>
        <v>108.09</v>
      </c>
    </row>
    <row r="406" spans="1:4">
      <c r="A406" s="193" t="s">
        <v>540</v>
      </c>
      <c r="B406" s="190"/>
      <c r="C406" s="195">
        <v>1</v>
      </c>
      <c r="D406" s="192">
        <f t="shared" si="6"/>
        <v>0</v>
      </c>
    </row>
    <row r="407" spans="1:4">
      <c r="A407" s="193" t="s">
        <v>541</v>
      </c>
      <c r="B407" s="190"/>
      <c r="C407" s="195">
        <v>1</v>
      </c>
      <c r="D407" s="192">
        <f t="shared" si="6"/>
        <v>0</v>
      </c>
    </row>
    <row r="408" spans="1:4">
      <c r="A408" s="189" t="s">
        <v>542</v>
      </c>
      <c r="B408" s="190">
        <v>8613.00000000001</v>
      </c>
      <c r="C408" s="195">
        <v>7967</v>
      </c>
      <c r="D408" s="192">
        <f t="shared" si="6"/>
        <v>108.11</v>
      </c>
    </row>
    <row r="409" spans="1:4">
      <c r="A409" s="189" t="s">
        <v>543</v>
      </c>
      <c r="B409" s="190">
        <v>6566.44000000001</v>
      </c>
      <c r="C409" s="195">
        <v>5859</v>
      </c>
      <c r="D409" s="192">
        <f t="shared" si="6"/>
        <v>112.07</v>
      </c>
    </row>
    <row r="410" spans="1:4">
      <c r="A410" s="189" t="s">
        <v>544</v>
      </c>
      <c r="B410" s="190">
        <v>1863.56</v>
      </c>
      <c r="C410" s="195">
        <v>2098</v>
      </c>
      <c r="D410" s="192">
        <f t="shared" si="6"/>
        <v>88.83</v>
      </c>
    </row>
    <row r="411" spans="1:4">
      <c r="A411" s="193" t="s">
        <v>545</v>
      </c>
      <c r="B411" s="190"/>
      <c r="C411" s="195">
        <v>10</v>
      </c>
      <c r="D411" s="192">
        <f t="shared" si="6"/>
        <v>0</v>
      </c>
    </row>
    <row r="412" spans="1:4">
      <c r="A412" s="189" t="s">
        <v>546</v>
      </c>
      <c r="B412" s="190">
        <v>2420</v>
      </c>
      <c r="C412" s="195"/>
      <c r="D412" s="192"/>
    </row>
    <row r="413" spans="1:4">
      <c r="A413" s="189" t="s">
        <v>547</v>
      </c>
      <c r="B413" s="190">
        <v>486.8685</v>
      </c>
      <c r="C413" s="195">
        <v>295</v>
      </c>
      <c r="D413" s="192">
        <f t="shared" si="6"/>
        <v>165.04</v>
      </c>
    </row>
    <row r="414" spans="1:4">
      <c r="A414" s="189" t="s">
        <v>548</v>
      </c>
      <c r="B414" s="190">
        <v>486.8685</v>
      </c>
      <c r="C414" s="195">
        <v>295</v>
      </c>
      <c r="D414" s="192">
        <f t="shared" si="6"/>
        <v>165.04</v>
      </c>
    </row>
    <row r="415" spans="1:4">
      <c r="A415" s="189" t="s">
        <v>549</v>
      </c>
      <c r="B415" s="190">
        <v>486.8685</v>
      </c>
      <c r="C415" s="195">
        <v>295</v>
      </c>
      <c r="D415" s="192">
        <f t="shared" si="6"/>
        <v>165.04</v>
      </c>
    </row>
    <row r="416" spans="1:4">
      <c r="A416" s="193" t="s">
        <v>550</v>
      </c>
      <c r="B416" s="190"/>
      <c r="C416" s="195">
        <v>9</v>
      </c>
      <c r="D416" s="192">
        <f t="shared" si="6"/>
        <v>0</v>
      </c>
    </row>
    <row r="417" spans="1:4">
      <c r="A417" s="193" t="s">
        <v>551</v>
      </c>
      <c r="B417" s="190"/>
      <c r="C417" s="195">
        <v>9</v>
      </c>
      <c r="D417" s="192">
        <f t="shared" si="6"/>
        <v>0</v>
      </c>
    </row>
    <row r="418" spans="1:4">
      <c r="A418" s="189" t="s">
        <v>552</v>
      </c>
      <c r="B418" s="190">
        <v>5422.1315</v>
      </c>
      <c r="C418" s="195">
        <v>2420</v>
      </c>
      <c r="D418" s="192">
        <f t="shared" si="6"/>
        <v>224.06</v>
      </c>
    </row>
    <row r="419" spans="1:4">
      <c r="A419" s="189" t="s">
        <v>531</v>
      </c>
      <c r="B419" s="190">
        <v>3819.33</v>
      </c>
      <c r="C419" s="195">
        <v>2420</v>
      </c>
      <c r="D419" s="192">
        <f t="shared" si="6"/>
        <v>157.82</v>
      </c>
    </row>
    <row r="420" spans="1:4">
      <c r="A420" s="197" t="s">
        <v>553</v>
      </c>
      <c r="B420" s="190">
        <v>3648.33</v>
      </c>
      <c r="C420" s="195"/>
      <c r="D420" s="192"/>
    </row>
    <row r="421" spans="1:4">
      <c r="A421" s="190" t="s">
        <v>554</v>
      </c>
      <c r="B421" s="190">
        <v>1602.8015</v>
      </c>
      <c r="C421" s="195"/>
      <c r="D421" s="192"/>
    </row>
    <row r="422" ht="18.6" customHeight="1" spans="1:4">
      <c r="A422" s="198" t="s">
        <v>120</v>
      </c>
      <c r="B422" s="190">
        <v>234723</v>
      </c>
      <c r="C422" s="191">
        <v>249370</v>
      </c>
      <c r="D422" s="192">
        <f t="shared" si="6"/>
        <v>94.13</v>
      </c>
    </row>
    <row r="423" spans="1:4">
      <c r="A423" s="199" t="s">
        <v>121</v>
      </c>
      <c r="B423" s="200"/>
      <c r="C423" s="191">
        <v>2100</v>
      </c>
      <c r="D423" s="192">
        <f t="shared" si="6"/>
        <v>0</v>
      </c>
    </row>
    <row r="424" spans="1:4">
      <c r="A424" s="199" t="s">
        <v>122</v>
      </c>
      <c r="B424" s="201">
        <f>B425+B429+B435+B437+B436</f>
        <v>73169</v>
      </c>
      <c r="C424" s="191">
        <f>C425+C429+C435+C437+C436</f>
        <v>116159</v>
      </c>
      <c r="D424" s="192">
        <f t="shared" si="6"/>
        <v>62.99</v>
      </c>
    </row>
    <row r="425" spans="1:4">
      <c r="A425" s="202" t="s">
        <v>123</v>
      </c>
      <c r="B425" s="201">
        <f>SUM(B426:B428)</f>
        <v>8413</v>
      </c>
      <c r="C425" s="191">
        <f>SUM(C426:C428)</f>
        <v>32732</v>
      </c>
      <c r="D425" s="192">
        <f t="shared" si="6"/>
        <v>25.7</v>
      </c>
    </row>
    <row r="426" spans="1:4">
      <c r="A426" s="202" t="s">
        <v>124</v>
      </c>
      <c r="B426" s="200"/>
      <c r="C426" s="191"/>
      <c r="D426" s="192"/>
    </row>
    <row r="427" spans="1:4">
      <c r="A427" s="199" t="s">
        <v>125</v>
      </c>
      <c r="B427" s="199">
        <v>1682</v>
      </c>
      <c r="C427" s="191"/>
      <c r="D427" s="192"/>
    </row>
    <row r="428" spans="1:4">
      <c r="A428" s="199" t="s">
        <v>126</v>
      </c>
      <c r="B428" s="200">
        <v>6731</v>
      </c>
      <c r="C428" s="191">
        <v>32732</v>
      </c>
      <c r="D428" s="192">
        <f t="shared" si="6"/>
        <v>20.56</v>
      </c>
    </row>
    <row r="429" spans="1:4">
      <c r="A429" s="202" t="s">
        <v>127</v>
      </c>
      <c r="B429" s="200">
        <v>34756</v>
      </c>
      <c r="C429" s="194">
        <v>38022</v>
      </c>
      <c r="D429" s="192">
        <f t="shared" si="6"/>
        <v>91.41</v>
      </c>
    </row>
    <row r="430" spans="1:4">
      <c r="A430" s="203" t="s">
        <v>128</v>
      </c>
      <c r="B430" s="200"/>
      <c r="C430" s="194"/>
      <c r="D430" s="192"/>
    </row>
    <row r="431" spans="1:4">
      <c r="A431" s="199" t="s">
        <v>129</v>
      </c>
      <c r="B431" s="200"/>
      <c r="C431" s="194"/>
      <c r="D431" s="192"/>
    </row>
    <row r="432" spans="1:4">
      <c r="A432" s="202" t="s">
        <v>130</v>
      </c>
      <c r="B432" s="200"/>
      <c r="C432" s="194"/>
      <c r="D432" s="192"/>
    </row>
    <row r="433" spans="1:4">
      <c r="A433" s="204" t="s">
        <v>131</v>
      </c>
      <c r="B433" s="200"/>
      <c r="C433" s="194"/>
      <c r="D433" s="192"/>
    </row>
    <row r="434" spans="1:4">
      <c r="A434" s="204" t="s">
        <v>132</v>
      </c>
      <c r="B434" s="200"/>
      <c r="C434" s="194"/>
      <c r="D434" s="192"/>
    </row>
    <row r="435" spans="1:4">
      <c r="A435" s="204" t="s">
        <v>133</v>
      </c>
      <c r="B435" s="200">
        <v>12000</v>
      </c>
      <c r="C435" s="194">
        <v>26598</v>
      </c>
      <c r="D435" s="192">
        <f t="shared" si="6"/>
        <v>45.12</v>
      </c>
    </row>
    <row r="436" spans="1:4">
      <c r="A436" s="204" t="s">
        <v>134</v>
      </c>
      <c r="B436" s="200"/>
      <c r="C436" s="194">
        <v>46</v>
      </c>
      <c r="D436" s="192">
        <f t="shared" si="6"/>
        <v>0</v>
      </c>
    </row>
    <row r="437" spans="1:4">
      <c r="A437" s="200" t="s">
        <v>135</v>
      </c>
      <c r="B437" s="200">
        <v>18000</v>
      </c>
      <c r="C437" s="194">
        <v>18761</v>
      </c>
      <c r="D437" s="192">
        <f t="shared" si="6"/>
        <v>95.94</v>
      </c>
    </row>
    <row r="438" spans="1:4">
      <c r="A438" s="198" t="s">
        <v>136</v>
      </c>
      <c r="B438" s="200">
        <f>SUM(B422:B437)</f>
        <v>389474</v>
      </c>
      <c r="C438" s="191">
        <f>C422+C423+C424</f>
        <v>367629</v>
      </c>
      <c r="D438" s="192">
        <f t="shared" si="6"/>
        <v>105.94</v>
      </c>
    </row>
  </sheetData>
  <mergeCells count="1">
    <mergeCell ref="A2:D2"/>
  </mergeCells>
  <pageMargins left="0.707638888888889" right="0.707638888888889" top="0.747916666666667" bottom="0.747916666666667" header="0.313888888888889" footer="0.313888888888889"/>
  <pageSetup paperSize="9" scale="97" fitToHeight="0" orientation="portrait"/>
  <headerFooter>
    <oddFooter>&amp;C附表1-4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3"/>
  <sheetViews>
    <sheetView workbookViewId="0">
      <selection activeCell="E21" sqref="E21"/>
    </sheetView>
  </sheetViews>
  <sheetFormatPr defaultColWidth="9" defaultRowHeight="11.25"/>
  <cols>
    <col min="1" max="1" width="37.625" style="162" customWidth="1"/>
    <col min="2" max="4" width="11.125" style="162" customWidth="1"/>
    <col min="5" max="246" width="9" style="162"/>
    <col min="247" max="247" width="20.125" style="162" customWidth="1"/>
    <col min="248" max="248" width="9.625" style="162" customWidth="1"/>
    <col min="249" max="249" width="8.625" style="162" customWidth="1"/>
    <col min="250" max="250" width="8.875" style="162" customWidth="1"/>
    <col min="251" max="253" width="7.625" style="162" customWidth="1"/>
    <col min="254" max="254" width="8.125" style="162" customWidth="1"/>
    <col min="255" max="255" width="7.625" style="162" customWidth="1"/>
    <col min="256" max="256" width="9" style="162" customWidth="1"/>
    <col min="257" max="502" width="9" style="162"/>
    <col min="503" max="503" width="20.125" style="162" customWidth="1"/>
    <col min="504" max="504" width="9.625" style="162" customWidth="1"/>
    <col min="505" max="505" width="8.625" style="162" customWidth="1"/>
    <col min="506" max="506" width="8.875" style="162" customWidth="1"/>
    <col min="507" max="509" width="7.625" style="162" customWidth="1"/>
    <col min="510" max="510" width="8.125" style="162" customWidth="1"/>
    <col min="511" max="511" width="7.625" style="162" customWidth="1"/>
    <col min="512" max="512" width="9" style="162" customWidth="1"/>
    <col min="513" max="758" width="9" style="162"/>
    <col min="759" max="759" width="20.125" style="162" customWidth="1"/>
    <col min="760" max="760" width="9.625" style="162" customWidth="1"/>
    <col min="761" max="761" width="8.625" style="162" customWidth="1"/>
    <col min="762" max="762" width="8.875" style="162" customWidth="1"/>
    <col min="763" max="765" width="7.625" style="162" customWidth="1"/>
    <col min="766" max="766" width="8.125" style="162" customWidth="1"/>
    <col min="767" max="767" width="7.625" style="162" customWidth="1"/>
    <col min="768" max="768" width="9" style="162" customWidth="1"/>
    <col min="769" max="1014" width="9" style="162"/>
    <col min="1015" max="1015" width="20.125" style="162" customWidth="1"/>
    <col min="1016" max="1016" width="9.625" style="162" customWidth="1"/>
    <col min="1017" max="1017" width="8.625" style="162" customWidth="1"/>
    <col min="1018" max="1018" width="8.875" style="162" customWidth="1"/>
    <col min="1019" max="1021" width="7.625" style="162" customWidth="1"/>
    <col min="1022" max="1022" width="8.125" style="162" customWidth="1"/>
    <col min="1023" max="1023" width="7.625" style="162" customWidth="1"/>
    <col min="1024" max="1024" width="9" style="162" customWidth="1"/>
    <col min="1025" max="1270" width="9" style="162"/>
    <col min="1271" max="1271" width="20.125" style="162" customWidth="1"/>
    <col min="1272" max="1272" width="9.625" style="162" customWidth="1"/>
    <col min="1273" max="1273" width="8.625" style="162" customWidth="1"/>
    <col min="1274" max="1274" width="8.875" style="162" customWidth="1"/>
    <col min="1275" max="1277" width="7.625" style="162" customWidth="1"/>
    <col min="1278" max="1278" width="8.125" style="162" customWidth="1"/>
    <col min="1279" max="1279" width="7.625" style="162" customWidth="1"/>
    <col min="1280" max="1280" width="9" style="162" customWidth="1"/>
    <col min="1281" max="1526" width="9" style="162"/>
    <col min="1527" max="1527" width="20.125" style="162" customWidth="1"/>
    <col min="1528" max="1528" width="9.625" style="162" customWidth="1"/>
    <col min="1529" max="1529" width="8.625" style="162" customWidth="1"/>
    <col min="1530" max="1530" width="8.875" style="162" customWidth="1"/>
    <col min="1531" max="1533" width="7.625" style="162" customWidth="1"/>
    <col min="1534" max="1534" width="8.125" style="162" customWidth="1"/>
    <col min="1535" max="1535" width="7.625" style="162" customWidth="1"/>
    <col min="1536" max="1536" width="9" style="162" customWidth="1"/>
    <col min="1537" max="1782" width="9" style="162"/>
    <col min="1783" max="1783" width="20.125" style="162" customWidth="1"/>
    <col min="1784" max="1784" width="9.625" style="162" customWidth="1"/>
    <col min="1785" max="1785" width="8.625" style="162" customWidth="1"/>
    <col min="1786" max="1786" width="8.875" style="162" customWidth="1"/>
    <col min="1787" max="1789" width="7.625" style="162" customWidth="1"/>
    <col min="1790" max="1790" width="8.125" style="162" customWidth="1"/>
    <col min="1791" max="1791" width="7.625" style="162" customWidth="1"/>
    <col min="1792" max="1792" width="9" style="162" customWidth="1"/>
    <col min="1793" max="2038" width="9" style="162"/>
    <col min="2039" max="2039" width="20.125" style="162" customWidth="1"/>
    <col min="2040" max="2040" width="9.625" style="162" customWidth="1"/>
    <col min="2041" max="2041" width="8.625" style="162" customWidth="1"/>
    <col min="2042" max="2042" width="8.875" style="162" customWidth="1"/>
    <col min="2043" max="2045" width="7.625" style="162" customWidth="1"/>
    <col min="2046" max="2046" width="8.125" style="162" customWidth="1"/>
    <col min="2047" max="2047" width="7.625" style="162" customWidth="1"/>
    <col min="2048" max="2048" width="9" style="162" customWidth="1"/>
    <col min="2049" max="2294" width="9" style="162"/>
    <col min="2295" max="2295" width="20.125" style="162" customWidth="1"/>
    <col min="2296" max="2296" width="9.625" style="162" customWidth="1"/>
    <col min="2297" max="2297" width="8.625" style="162" customWidth="1"/>
    <col min="2298" max="2298" width="8.875" style="162" customWidth="1"/>
    <col min="2299" max="2301" width="7.625" style="162" customWidth="1"/>
    <col min="2302" max="2302" width="8.125" style="162" customWidth="1"/>
    <col min="2303" max="2303" width="7.625" style="162" customWidth="1"/>
    <col min="2304" max="2304" width="9" style="162" customWidth="1"/>
    <col min="2305" max="2550" width="9" style="162"/>
    <col min="2551" max="2551" width="20.125" style="162" customWidth="1"/>
    <col min="2552" max="2552" width="9.625" style="162" customWidth="1"/>
    <col min="2553" max="2553" width="8.625" style="162" customWidth="1"/>
    <col min="2554" max="2554" width="8.875" style="162" customWidth="1"/>
    <col min="2555" max="2557" width="7.625" style="162" customWidth="1"/>
    <col min="2558" max="2558" width="8.125" style="162" customWidth="1"/>
    <col min="2559" max="2559" width="7.625" style="162" customWidth="1"/>
    <col min="2560" max="2560" width="9" style="162" customWidth="1"/>
    <col min="2561" max="2806" width="9" style="162"/>
    <col min="2807" max="2807" width="20.125" style="162" customWidth="1"/>
    <col min="2808" max="2808" width="9.625" style="162" customWidth="1"/>
    <col min="2809" max="2809" width="8.625" style="162" customWidth="1"/>
    <col min="2810" max="2810" width="8.875" style="162" customWidth="1"/>
    <col min="2811" max="2813" width="7.625" style="162" customWidth="1"/>
    <col min="2814" max="2814" width="8.125" style="162" customWidth="1"/>
    <col min="2815" max="2815" width="7.625" style="162" customWidth="1"/>
    <col min="2816" max="2816" width="9" style="162" customWidth="1"/>
    <col min="2817" max="3062" width="9" style="162"/>
    <col min="3063" max="3063" width="20.125" style="162" customWidth="1"/>
    <col min="3064" max="3064" width="9.625" style="162" customWidth="1"/>
    <col min="3065" max="3065" width="8.625" style="162" customWidth="1"/>
    <col min="3066" max="3066" width="8.875" style="162" customWidth="1"/>
    <col min="3067" max="3069" width="7.625" style="162" customWidth="1"/>
    <col min="3070" max="3070" width="8.125" style="162" customWidth="1"/>
    <col min="3071" max="3071" width="7.625" style="162" customWidth="1"/>
    <col min="3072" max="3072" width="9" style="162" customWidth="1"/>
    <col min="3073" max="3318" width="9" style="162"/>
    <col min="3319" max="3319" width="20.125" style="162" customWidth="1"/>
    <col min="3320" max="3320" width="9.625" style="162" customWidth="1"/>
    <col min="3321" max="3321" width="8.625" style="162" customWidth="1"/>
    <col min="3322" max="3322" width="8.875" style="162" customWidth="1"/>
    <col min="3323" max="3325" width="7.625" style="162" customWidth="1"/>
    <col min="3326" max="3326" width="8.125" style="162" customWidth="1"/>
    <col min="3327" max="3327" width="7.625" style="162" customWidth="1"/>
    <col min="3328" max="3328" width="9" style="162" customWidth="1"/>
    <col min="3329" max="3574" width="9" style="162"/>
    <col min="3575" max="3575" width="20.125" style="162" customWidth="1"/>
    <col min="3576" max="3576" width="9.625" style="162" customWidth="1"/>
    <col min="3577" max="3577" width="8.625" style="162" customWidth="1"/>
    <col min="3578" max="3578" width="8.875" style="162" customWidth="1"/>
    <col min="3579" max="3581" width="7.625" style="162" customWidth="1"/>
    <col min="3582" max="3582" width="8.125" style="162" customWidth="1"/>
    <col min="3583" max="3583" width="7.625" style="162" customWidth="1"/>
    <col min="3584" max="3584" width="9" style="162" customWidth="1"/>
    <col min="3585" max="3830" width="9" style="162"/>
    <col min="3831" max="3831" width="20.125" style="162" customWidth="1"/>
    <col min="3832" max="3832" width="9.625" style="162" customWidth="1"/>
    <col min="3833" max="3833" width="8.625" style="162" customWidth="1"/>
    <col min="3834" max="3834" width="8.875" style="162" customWidth="1"/>
    <col min="3835" max="3837" width="7.625" style="162" customWidth="1"/>
    <col min="3838" max="3838" width="8.125" style="162" customWidth="1"/>
    <col min="3839" max="3839" width="7.625" style="162" customWidth="1"/>
    <col min="3840" max="3840" width="9" style="162" customWidth="1"/>
    <col min="3841" max="4086" width="9" style="162"/>
    <col min="4087" max="4087" width="20.125" style="162" customWidth="1"/>
    <col min="4088" max="4088" width="9.625" style="162" customWidth="1"/>
    <col min="4089" max="4089" width="8.625" style="162" customWidth="1"/>
    <col min="4090" max="4090" width="8.875" style="162" customWidth="1"/>
    <col min="4091" max="4093" width="7.625" style="162" customWidth="1"/>
    <col min="4094" max="4094" width="8.125" style="162" customWidth="1"/>
    <col min="4095" max="4095" width="7.625" style="162" customWidth="1"/>
    <col min="4096" max="4096" width="9" style="162" customWidth="1"/>
    <col min="4097" max="4342" width="9" style="162"/>
    <col min="4343" max="4343" width="20.125" style="162" customWidth="1"/>
    <col min="4344" max="4344" width="9.625" style="162" customWidth="1"/>
    <col min="4345" max="4345" width="8.625" style="162" customWidth="1"/>
    <col min="4346" max="4346" width="8.875" style="162" customWidth="1"/>
    <col min="4347" max="4349" width="7.625" style="162" customWidth="1"/>
    <col min="4350" max="4350" width="8.125" style="162" customWidth="1"/>
    <col min="4351" max="4351" width="7.625" style="162" customWidth="1"/>
    <col min="4352" max="4352" width="9" style="162" customWidth="1"/>
    <col min="4353" max="4598" width="9" style="162"/>
    <col min="4599" max="4599" width="20.125" style="162" customWidth="1"/>
    <col min="4600" max="4600" width="9.625" style="162" customWidth="1"/>
    <col min="4601" max="4601" width="8.625" style="162" customWidth="1"/>
    <col min="4602" max="4602" width="8.875" style="162" customWidth="1"/>
    <col min="4603" max="4605" width="7.625" style="162" customWidth="1"/>
    <col min="4606" max="4606" width="8.125" style="162" customWidth="1"/>
    <col min="4607" max="4607" width="7.625" style="162" customWidth="1"/>
    <col min="4608" max="4608" width="9" style="162" customWidth="1"/>
    <col min="4609" max="4854" width="9" style="162"/>
    <col min="4855" max="4855" width="20.125" style="162" customWidth="1"/>
    <col min="4856" max="4856" width="9.625" style="162" customWidth="1"/>
    <col min="4857" max="4857" width="8.625" style="162" customWidth="1"/>
    <col min="4858" max="4858" width="8.875" style="162" customWidth="1"/>
    <col min="4859" max="4861" width="7.625" style="162" customWidth="1"/>
    <col min="4862" max="4862" width="8.125" style="162" customWidth="1"/>
    <col min="4863" max="4863" width="7.625" style="162" customWidth="1"/>
    <col min="4864" max="4864" width="9" style="162" customWidth="1"/>
    <col min="4865" max="5110" width="9" style="162"/>
    <col min="5111" max="5111" width="20.125" style="162" customWidth="1"/>
    <col min="5112" max="5112" width="9.625" style="162" customWidth="1"/>
    <col min="5113" max="5113" width="8.625" style="162" customWidth="1"/>
    <col min="5114" max="5114" width="8.875" style="162" customWidth="1"/>
    <col min="5115" max="5117" width="7.625" style="162" customWidth="1"/>
    <col min="5118" max="5118" width="8.125" style="162" customWidth="1"/>
    <col min="5119" max="5119" width="7.625" style="162" customWidth="1"/>
    <col min="5120" max="5120" width="9" style="162" customWidth="1"/>
    <col min="5121" max="5366" width="9" style="162"/>
    <col min="5367" max="5367" width="20.125" style="162" customWidth="1"/>
    <col min="5368" max="5368" width="9.625" style="162" customWidth="1"/>
    <col min="5369" max="5369" width="8.625" style="162" customWidth="1"/>
    <col min="5370" max="5370" width="8.875" style="162" customWidth="1"/>
    <col min="5371" max="5373" width="7.625" style="162" customWidth="1"/>
    <col min="5374" max="5374" width="8.125" style="162" customWidth="1"/>
    <col min="5375" max="5375" width="7.625" style="162" customWidth="1"/>
    <col min="5376" max="5376" width="9" style="162" customWidth="1"/>
    <col min="5377" max="5622" width="9" style="162"/>
    <col min="5623" max="5623" width="20.125" style="162" customWidth="1"/>
    <col min="5624" max="5624" width="9.625" style="162" customWidth="1"/>
    <col min="5625" max="5625" width="8.625" style="162" customWidth="1"/>
    <col min="5626" max="5626" width="8.875" style="162" customWidth="1"/>
    <col min="5627" max="5629" width="7.625" style="162" customWidth="1"/>
    <col min="5630" max="5630" width="8.125" style="162" customWidth="1"/>
    <col min="5631" max="5631" width="7.625" style="162" customWidth="1"/>
    <col min="5632" max="5632" width="9" style="162" customWidth="1"/>
    <col min="5633" max="5878" width="9" style="162"/>
    <col min="5879" max="5879" width="20.125" style="162" customWidth="1"/>
    <col min="5880" max="5880" width="9.625" style="162" customWidth="1"/>
    <col min="5881" max="5881" width="8.625" style="162" customWidth="1"/>
    <col min="5882" max="5882" width="8.875" style="162" customWidth="1"/>
    <col min="5883" max="5885" width="7.625" style="162" customWidth="1"/>
    <col min="5886" max="5886" width="8.125" style="162" customWidth="1"/>
    <col min="5887" max="5887" width="7.625" style="162" customWidth="1"/>
    <col min="5888" max="5888" width="9" style="162" customWidth="1"/>
    <col min="5889" max="6134" width="9" style="162"/>
    <col min="6135" max="6135" width="20.125" style="162" customWidth="1"/>
    <col min="6136" max="6136" width="9.625" style="162" customWidth="1"/>
    <col min="6137" max="6137" width="8.625" style="162" customWidth="1"/>
    <col min="6138" max="6138" width="8.875" style="162" customWidth="1"/>
    <col min="6139" max="6141" width="7.625" style="162" customWidth="1"/>
    <col min="6142" max="6142" width="8.125" style="162" customWidth="1"/>
    <col min="6143" max="6143" width="7.625" style="162" customWidth="1"/>
    <col min="6144" max="6144" width="9" style="162" customWidth="1"/>
    <col min="6145" max="6390" width="9" style="162"/>
    <col min="6391" max="6391" width="20.125" style="162" customWidth="1"/>
    <col min="6392" max="6392" width="9.625" style="162" customWidth="1"/>
    <col min="6393" max="6393" width="8.625" style="162" customWidth="1"/>
    <col min="6394" max="6394" width="8.875" style="162" customWidth="1"/>
    <col min="6395" max="6397" width="7.625" style="162" customWidth="1"/>
    <col min="6398" max="6398" width="8.125" style="162" customWidth="1"/>
    <col min="6399" max="6399" width="7.625" style="162" customWidth="1"/>
    <col min="6400" max="6400" width="9" style="162" customWidth="1"/>
    <col min="6401" max="6646" width="9" style="162"/>
    <col min="6647" max="6647" width="20.125" style="162" customWidth="1"/>
    <col min="6648" max="6648" width="9.625" style="162" customWidth="1"/>
    <col min="6649" max="6649" width="8.625" style="162" customWidth="1"/>
    <col min="6650" max="6650" width="8.875" style="162" customWidth="1"/>
    <col min="6651" max="6653" width="7.625" style="162" customWidth="1"/>
    <col min="6654" max="6654" width="8.125" style="162" customWidth="1"/>
    <col min="6655" max="6655" width="7.625" style="162" customWidth="1"/>
    <col min="6656" max="6656" width="9" style="162" customWidth="1"/>
    <col min="6657" max="6902" width="9" style="162"/>
    <col min="6903" max="6903" width="20.125" style="162" customWidth="1"/>
    <col min="6904" max="6904" width="9.625" style="162" customWidth="1"/>
    <col min="6905" max="6905" width="8.625" style="162" customWidth="1"/>
    <col min="6906" max="6906" width="8.875" style="162" customWidth="1"/>
    <col min="6907" max="6909" width="7.625" style="162" customWidth="1"/>
    <col min="6910" max="6910" width="8.125" style="162" customWidth="1"/>
    <col min="6911" max="6911" width="7.625" style="162" customWidth="1"/>
    <col min="6912" max="6912" width="9" style="162" customWidth="1"/>
    <col min="6913" max="7158" width="9" style="162"/>
    <col min="7159" max="7159" width="20.125" style="162" customWidth="1"/>
    <col min="7160" max="7160" width="9.625" style="162" customWidth="1"/>
    <col min="7161" max="7161" width="8.625" style="162" customWidth="1"/>
    <col min="7162" max="7162" width="8.875" style="162" customWidth="1"/>
    <col min="7163" max="7165" width="7.625" style="162" customWidth="1"/>
    <col min="7166" max="7166" width="8.125" style="162" customWidth="1"/>
    <col min="7167" max="7167" width="7.625" style="162" customWidth="1"/>
    <col min="7168" max="7168" width="9" style="162" customWidth="1"/>
    <col min="7169" max="7414" width="9" style="162"/>
    <col min="7415" max="7415" width="20.125" style="162" customWidth="1"/>
    <col min="7416" max="7416" width="9.625" style="162" customWidth="1"/>
    <col min="7417" max="7417" width="8.625" style="162" customWidth="1"/>
    <col min="7418" max="7418" width="8.875" style="162" customWidth="1"/>
    <col min="7419" max="7421" width="7.625" style="162" customWidth="1"/>
    <col min="7422" max="7422" width="8.125" style="162" customWidth="1"/>
    <col min="7423" max="7423" width="7.625" style="162" customWidth="1"/>
    <col min="7424" max="7424" width="9" style="162" customWidth="1"/>
    <col min="7425" max="7670" width="9" style="162"/>
    <col min="7671" max="7671" width="20.125" style="162" customWidth="1"/>
    <col min="7672" max="7672" width="9.625" style="162" customWidth="1"/>
    <col min="7673" max="7673" width="8.625" style="162" customWidth="1"/>
    <col min="7674" max="7674" width="8.875" style="162" customWidth="1"/>
    <col min="7675" max="7677" width="7.625" style="162" customWidth="1"/>
    <col min="7678" max="7678" width="8.125" style="162" customWidth="1"/>
    <col min="7679" max="7679" width="7.625" style="162" customWidth="1"/>
    <col min="7680" max="7680" width="9" style="162" customWidth="1"/>
    <col min="7681" max="7926" width="9" style="162"/>
    <col min="7927" max="7927" width="20.125" style="162" customWidth="1"/>
    <col min="7928" max="7928" width="9.625" style="162" customWidth="1"/>
    <col min="7929" max="7929" width="8.625" style="162" customWidth="1"/>
    <col min="7930" max="7930" width="8.875" style="162" customWidth="1"/>
    <col min="7931" max="7933" width="7.625" style="162" customWidth="1"/>
    <col min="7934" max="7934" width="8.125" style="162" customWidth="1"/>
    <col min="7935" max="7935" width="7.625" style="162" customWidth="1"/>
    <col min="7936" max="7936" width="9" style="162" customWidth="1"/>
    <col min="7937" max="8182" width="9" style="162"/>
    <col min="8183" max="8183" width="20.125" style="162" customWidth="1"/>
    <col min="8184" max="8184" width="9.625" style="162" customWidth="1"/>
    <col min="8185" max="8185" width="8.625" style="162" customWidth="1"/>
    <col min="8186" max="8186" width="8.875" style="162" customWidth="1"/>
    <col min="8187" max="8189" width="7.625" style="162" customWidth="1"/>
    <col min="8190" max="8190" width="8.125" style="162" customWidth="1"/>
    <col min="8191" max="8191" width="7.625" style="162" customWidth="1"/>
    <col min="8192" max="8192" width="9" style="162" customWidth="1"/>
    <col min="8193" max="8438" width="9" style="162"/>
    <col min="8439" max="8439" width="20.125" style="162" customWidth="1"/>
    <col min="8440" max="8440" width="9.625" style="162" customWidth="1"/>
    <col min="8441" max="8441" width="8.625" style="162" customWidth="1"/>
    <col min="8442" max="8442" width="8.875" style="162" customWidth="1"/>
    <col min="8443" max="8445" width="7.625" style="162" customWidth="1"/>
    <col min="8446" max="8446" width="8.125" style="162" customWidth="1"/>
    <col min="8447" max="8447" width="7.625" style="162" customWidth="1"/>
    <col min="8448" max="8448" width="9" style="162" customWidth="1"/>
    <col min="8449" max="8694" width="9" style="162"/>
    <col min="8695" max="8695" width="20.125" style="162" customWidth="1"/>
    <col min="8696" max="8696" width="9.625" style="162" customWidth="1"/>
    <col min="8697" max="8697" width="8.625" style="162" customWidth="1"/>
    <col min="8698" max="8698" width="8.875" style="162" customWidth="1"/>
    <col min="8699" max="8701" width="7.625" style="162" customWidth="1"/>
    <col min="8702" max="8702" width="8.125" style="162" customWidth="1"/>
    <col min="8703" max="8703" width="7.625" style="162" customWidth="1"/>
    <col min="8704" max="8704" width="9" style="162" customWidth="1"/>
    <col min="8705" max="8950" width="9" style="162"/>
    <col min="8951" max="8951" width="20.125" style="162" customWidth="1"/>
    <col min="8952" max="8952" width="9.625" style="162" customWidth="1"/>
    <col min="8953" max="8953" width="8.625" style="162" customWidth="1"/>
    <col min="8954" max="8954" width="8.875" style="162" customWidth="1"/>
    <col min="8955" max="8957" width="7.625" style="162" customWidth="1"/>
    <col min="8958" max="8958" width="8.125" style="162" customWidth="1"/>
    <col min="8959" max="8959" width="7.625" style="162" customWidth="1"/>
    <col min="8960" max="8960" width="9" style="162" customWidth="1"/>
    <col min="8961" max="9206" width="9" style="162"/>
    <col min="9207" max="9207" width="20.125" style="162" customWidth="1"/>
    <col min="9208" max="9208" width="9.625" style="162" customWidth="1"/>
    <col min="9209" max="9209" width="8.625" style="162" customWidth="1"/>
    <col min="9210" max="9210" width="8.875" style="162" customWidth="1"/>
    <col min="9211" max="9213" width="7.625" style="162" customWidth="1"/>
    <col min="9214" max="9214" width="8.125" style="162" customWidth="1"/>
    <col min="9215" max="9215" width="7.625" style="162" customWidth="1"/>
    <col min="9216" max="9216" width="9" style="162" customWidth="1"/>
    <col min="9217" max="9462" width="9" style="162"/>
    <col min="9463" max="9463" width="20.125" style="162" customWidth="1"/>
    <col min="9464" max="9464" width="9.625" style="162" customWidth="1"/>
    <col min="9465" max="9465" width="8.625" style="162" customWidth="1"/>
    <col min="9466" max="9466" width="8.875" style="162" customWidth="1"/>
    <col min="9467" max="9469" width="7.625" style="162" customWidth="1"/>
    <col min="9470" max="9470" width="8.125" style="162" customWidth="1"/>
    <col min="9471" max="9471" width="7.625" style="162" customWidth="1"/>
    <col min="9472" max="9472" width="9" style="162" customWidth="1"/>
    <col min="9473" max="9718" width="9" style="162"/>
    <col min="9719" max="9719" width="20.125" style="162" customWidth="1"/>
    <col min="9720" max="9720" width="9.625" style="162" customWidth="1"/>
    <col min="9721" max="9721" width="8.625" style="162" customWidth="1"/>
    <col min="9722" max="9722" width="8.875" style="162" customWidth="1"/>
    <col min="9723" max="9725" width="7.625" style="162" customWidth="1"/>
    <col min="9726" max="9726" width="8.125" style="162" customWidth="1"/>
    <col min="9727" max="9727" width="7.625" style="162" customWidth="1"/>
    <col min="9728" max="9728" width="9" style="162" customWidth="1"/>
    <col min="9729" max="9974" width="9" style="162"/>
    <col min="9975" max="9975" width="20.125" style="162" customWidth="1"/>
    <col min="9976" max="9976" width="9.625" style="162" customWidth="1"/>
    <col min="9977" max="9977" width="8.625" style="162" customWidth="1"/>
    <col min="9978" max="9978" width="8.875" style="162" customWidth="1"/>
    <col min="9979" max="9981" width="7.625" style="162" customWidth="1"/>
    <col min="9982" max="9982" width="8.125" style="162" customWidth="1"/>
    <col min="9983" max="9983" width="7.625" style="162" customWidth="1"/>
    <col min="9984" max="9984" width="9" style="162" customWidth="1"/>
    <col min="9985" max="10230" width="9" style="162"/>
    <col min="10231" max="10231" width="20.125" style="162" customWidth="1"/>
    <col min="10232" max="10232" width="9.625" style="162" customWidth="1"/>
    <col min="10233" max="10233" width="8.625" style="162" customWidth="1"/>
    <col min="10234" max="10234" width="8.875" style="162" customWidth="1"/>
    <col min="10235" max="10237" width="7.625" style="162" customWidth="1"/>
    <col min="10238" max="10238" width="8.125" style="162" customWidth="1"/>
    <col min="10239" max="10239" width="7.625" style="162" customWidth="1"/>
    <col min="10240" max="10240" width="9" style="162" customWidth="1"/>
    <col min="10241" max="10486" width="9" style="162"/>
    <col min="10487" max="10487" width="20.125" style="162" customWidth="1"/>
    <col min="10488" max="10488" width="9.625" style="162" customWidth="1"/>
    <col min="10489" max="10489" width="8.625" style="162" customWidth="1"/>
    <col min="10490" max="10490" width="8.875" style="162" customWidth="1"/>
    <col min="10491" max="10493" width="7.625" style="162" customWidth="1"/>
    <col min="10494" max="10494" width="8.125" style="162" customWidth="1"/>
    <col min="10495" max="10495" width="7.625" style="162" customWidth="1"/>
    <col min="10496" max="10496" width="9" style="162" customWidth="1"/>
    <col min="10497" max="10742" width="9" style="162"/>
    <col min="10743" max="10743" width="20.125" style="162" customWidth="1"/>
    <col min="10744" max="10744" width="9.625" style="162" customWidth="1"/>
    <col min="10745" max="10745" width="8.625" style="162" customWidth="1"/>
    <col min="10746" max="10746" width="8.875" style="162" customWidth="1"/>
    <col min="10747" max="10749" width="7.625" style="162" customWidth="1"/>
    <col min="10750" max="10750" width="8.125" style="162" customWidth="1"/>
    <col min="10751" max="10751" width="7.625" style="162" customWidth="1"/>
    <col min="10752" max="10752" width="9" style="162" customWidth="1"/>
    <col min="10753" max="10998" width="9" style="162"/>
    <col min="10999" max="10999" width="20.125" style="162" customWidth="1"/>
    <col min="11000" max="11000" width="9.625" style="162" customWidth="1"/>
    <col min="11001" max="11001" width="8.625" style="162" customWidth="1"/>
    <col min="11002" max="11002" width="8.875" style="162" customWidth="1"/>
    <col min="11003" max="11005" width="7.625" style="162" customWidth="1"/>
    <col min="11006" max="11006" width="8.125" style="162" customWidth="1"/>
    <col min="11007" max="11007" width="7.625" style="162" customWidth="1"/>
    <col min="11008" max="11008" width="9" style="162" customWidth="1"/>
    <col min="11009" max="11254" width="9" style="162"/>
    <col min="11255" max="11255" width="20.125" style="162" customWidth="1"/>
    <col min="11256" max="11256" width="9.625" style="162" customWidth="1"/>
    <col min="11257" max="11257" width="8.625" style="162" customWidth="1"/>
    <col min="11258" max="11258" width="8.875" style="162" customWidth="1"/>
    <col min="11259" max="11261" width="7.625" style="162" customWidth="1"/>
    <col min="11262" max="11262" width="8.125" style="162" customWidth="1"/>
    <col min="11263" max="11263" width="7.625" style="162" customWidth="1"/>
    <col min="11264" max="11264" width="9" style="162" customWidth="1"/>
    <col min="11265" max="11510" width="9" style="162"/>
    <col min="11511" max="11511" width="20.125" style="162" customWidth="1"/>
    <col min="11512" max="11512" width="9.625" style="162" customWidth="1"/>
    <col min="11513" max="11513" width="8.625" style="162" customWidth="1"/>
    <col min="11514" max="11514" width="8.875" style="162" customWidth="1"/>
    <col min="11515" max="11517" width="7.625" style="162" customWidth="1"/>
    <col min="11518" max="11518" width="8.125" style="162" customWidth="1"/>
    <col min="11519" max="11519" width="7.625" style="162" customWidth="1"/>
    <col min="11520" max="11520" width="9" style="162" customWidth="1"/>
    <col min="11521" max="11766" width="9" style="162"/>
    <col min="11767" max="11767" width="20.125" style="162" customWidth="1"/>
    <col min="11768" max="11768" width="9.625" style="162" customWidth="1"/>
    <col min="11769" max="11769" width="8.625" style="162" customWidth="1"/>
    <col min="11770" max="11770" width="8.875" style="162" customWidth="1"/>
    <col min="11771" max="11773" width="7.625" style="162" customWidth="1"/>
    <col min="11774" max="11774" width="8.125" style="162" customWidth="1"/>
    <col min="11775" max="11775" width="7.625" style="162" customWidth="1"/>
    <col min="11776" max="11776" width="9" style="162" customWidth="1"/>
    <col min="11777" max="12022" width="9" style="162"/>
    <col min="12023" max="12023" width="20.125" style="162" customWidth="1"/>
    <col min="12024" max="12024" width="9.625" style="162" customWidth="1"/>
    <col min="12025" max="12025" width="8.625" style="162" customWidth="1"/>
    <col min="12026" max="12026" width="8.875" style="162" customWidth="1"/>
    <col min="12027" max="12029" width="7.625" style="162" customWidth="1"/>
    <col min="12030" max="12030" width="8.125" style="162" customWidth="1"/>
    <col min="12031" max="12031" width="7.625" style="162" customWidth="1"/>
    <col min="12032" max="12032" width="9" style="162" customWidth="1"/>
    <col min="12033" max="12278" width="9" style="162"/>
    <col min="12279" max="12279" width="20.125" style="162" customWidth="1"/>
    <col min="12280" max="12280" width="9.625" style="162" customWidth="1"/>
    <col min="12281" max="12281" width="8.625" style="162" customWidth="1"/>
    <col min="12282" max="12282" width="8.875" style="162" customWidth="1"/>
    <col min="12283" max="12285" width="7.625" style="162" customWidth="1"/>
    <col min="12286" max="12286" width="8.125" style="162" customWidth="1"/>
    <col min="12287" max="12287" width="7.625" style="162" customWidth="1"/>
    <col min="12288" max="12288" width="9" style="162" customWidth="1"/>
    <col min="12289" max="12534" width="9" style="162"/>
    <col min="12535" max="12535" width="20.125" style="162" customWidth="1"/>
    <col min="12536" max="12536" width="9.625" style="162" customWidth="1"/>
    <col min="12537" max="12537" width="8.625" style="162" customWidth="1"/>
    <col min="12538" max="12538" width="8.875" style="162" customWidth="1"/>
    <col min="12539" max="12541" width="7.625" style="162" customWidth="1"/>
    <col min="12542" max="12542" width="8.125" style="162" customWidth="1"/>
    <col min="12543" max="12543" width="7.625" style="162" customWidth="1"/>
    <col min="12544" max="12544" width="9" style="162" customWidth="1"/>
    <col min="12545" max="12790" width="9" style="162"/>
    <col min="12791" max="12791" width="20.125" style="162" customWidth="1"/>
    <col min="12792" max="12792" width="9.625" style="162" customWidth="1"/>
    <col min="12793" max="12793" width="8.625" style="162" customWidth="1"/>
    <col min="12794" max="12794" width="8.875" style="162" customWidth="1"/>
    <col min="12795" max="12797" width="7.625" style="162" customWidth="1"/>
    <col min="12798" max="12798" width="8.125" style="162" customWidth="1"/>
    <col min="12799" max="12799" width="7.625" style="162" customWidth="1"/>
    <col min="12800" max="12800" width="9" style="162" customWidth="1"/>
    <col min="12801" max="13046" width="9" style="162"/>
    <col min="13047" max="13047" width="20.125" style="162" customWidth="1"/>
    <col min="13048" max="13048" width="9.625" style="162" customWidth="1"/>
    <col min="13049" max="13049" width="8.625" style="162" customWidth="1"/>
    <col min="13050" max="13050" width="8.875" style="162" customWidth="1"/>
    <col min="13051" max="13053" width="7.625" style="162" customWidth="1"/>
    <col min="13054" max="13054" width="8.125" style="162" customWidth="1"/>
    <col min="13055" max="13055" width="7.625" style="162" customWidth="1"/>
    <col min="13056" max="13056" width="9" style="162" customWidth="1"/>
    <col min="13057" max="13302" width="9" style="162"/>
    <col min="13303" max="13303" width="20.125" style="162" customWidth="1"/>
    <col min="13304" max="13304" width="9.625" style="162" customWidth="1"/>
    <col min="13305" max="13305" width="8.625" style="162" customWidth="1"/>
    <col min="13306" max="13306" width="8.875" style="162" customWidth="1"/>
    <col min="13307" max="13309" width="7.625" style="162" customWidth="1"/>
    <col min="13310" max="13310" width="8.125" style="162" customWidth="1"/>
    <col min="13311" max="13311" width="7.625" style="162" customWidth="1"/>
    <col min="13312" max="13312" width="9" style="162" customWidth="1"/>
    <col min="13313" max="13558" width="9" style="162"/>
    <col min="13559" max="13559" width="20.125" style="162" customWidth="1"/>
    <col min="13560" max="13560" width="9.625" style="162" customWidth="1"/>
    <col min="13561" max="13561" width="8.625" style="162" customWidth="1"/>
    <col min="13562" max="13562" width="8.875" style="162" customWidth="1"/>
    <col min="13563" max="13565" width="7.625" style="162" customWidth="1"/>
    <col min="13566" max="13566" width="8.125" style="162" customWidth="1"/>
    <col min="13567" max="13567" width="7.625" style="162" customWidth="1"/>
    <col min="13568" max="13568" width="9" style="162" customWidth="1"/>
    <col min="13569" max="13814" width="9" style="162"/>
    <col min="13815" max="13815" width="20.125" style="162" customWidth="1"/>
    <col min="13816" max="13816" width="9.625" style="162" customWidth="1"/>
    <col min="13817" max="13817" width="8.625" style="162" customWidth="1"/>
    <col min="13818" max="13818" width="8.875" style="162" customWidth="1"/>
    <col min="13819" max="13821" width="7.625" style="162" customWidth="1"/>
    <col min="13822" max="13822" width="8.125" style="162" customWidth="1"/>
    <col min="13823" max="13823" width="7.625" style="162" customWidth="1"/>
    <col min="13824" max="13824" width="9" style="162" customWidth="1"/>
    <col min="13825" max="14070" width="9" style="162"/>
    <col min="14071" max="14071" width="20.125" style="162" customWidth="1"/>
    <col min="14072" max="14072" width="9.625" style="162" customWidth="1"/>
    <col min="14073" max="14073" width="8.625" style="162" customWidth="1"/>
    <col min="14074" max="14074" width="8.875" style="162" customWidth="1"/>
    <col min="14075" max="14077" width="7.625" style="162" customWidth="1"/>
    <col min="14078" max="14078" width="8.125" style="162" customWidth="1"/>
    <col min="14079" max="14079" width="7.625" style="162" customWidth="1"/>
    <col min="14080" max="14080" width="9" style="162" customWidth="1"/>
    <col min="14081" max="14326" width="9" style="162"/>
    <col min="14327" max="14327" width="20.125" style="162" customWidth="1"/>
    <col min="14328" max="14328" width="9.625" style="162" customWidth="1"/>
    <col min="14329" max="14329" width="8.625" style="162" customWidth="1"/>
    <col min="14330" max="14330" width="8.875" style="162" customWidth="1"/>
    <col min="14331" max="14333" width="7.625" style="162" customWidth="1"/>
    <col min="14334" max="14334" width="8.125" style="162" customWidth="1"/>
    <col min="14335" max="14335" width="7.625" style="162" customWidth="1"/>
    <col min="14336" max="14336" width="9" style="162" customWidth="1"/>
    <col min="14337" max="14582" width="9" style="162"/>
    <col min="14583" max="14583" width="20.125" style="162" customWidth="1"/>
    <col min="14584" max="14584" width="9.625" style="162" customWidth="1"/>
    <col min="14585" max="14585" width="8.625" style="162" customWidth="1"/>
    <col min="14586" max="14586" width="8.875" style="162" customWidth="1"/>
    <col min="14587" max="14589" width="7.625" style="162" customWidth="1"/>
    <col min="14590" max="14590" width="8.125" style="162" customWidth="1"/>
    <col min="14591" max="14591" width="7.625" style="162" customWidth="1"/>
    <col min="14592" max="14592" width="9" style="162" customWidth="1"/>
    <col min="14593" max="14838" width="9" style="162"/>
    <col min="14839" max="14839" width="20.125" style="162" customWidth="1"/>
    <col min="14840" max="14840" width="9.625" style="162" customWidth="1"/>
    <col min="14841" max="14841" width="8.625" style="162" customWidth="1"/>
    <col min="14842" max="14842" width="8.875" style="162" customWidth="1"/>
    <col min="14843" max="14845" width="7.625" style="162" customWidth="1"/>
    <col min="14846" max="14846" width="8.125" style="162" customWidth="1"/>
    <col min="14847" max="14847" width="7.625" style="162" customWidth="1"/>
    <col min="14848" max="14848" width="9" style="162" customWidth="1"/>
    <col min="14849" max="15094" width="9" style="162"/>
    <col min="15095" max="15095" width="20.125" style="162" customWidth="1"/>
    <col min="15096" max="15096" width="9.625" style="162" customWidth="1"/>
    <col min="15097" max="15097" width="8.625" style="162" customWidth="1"/>
    <col min="15098" max="15098" width="8.875" style="162" customWidth="1"/>
    <col min="15099" max="15101" width="7.625" style="162" customWidth="1"/>
    <col min="15102" max="15102" width="8.125" style="162" customWidth="1"/>
    <col min="15103" max="15103" width="7.625" style="162" customWidth="1"/>
    <col min="15104" max="15104" width="9" style="162" customWidth="1"/>
    <col min="15105" max="15350" width="9" style="162"/>
    <col min="15351" max="15351" width="20.125" style="162" customWidth="1"/>
    <col min="15352" max="15352" width="9.625" style="162" customWidth="1"/>
    <col min="15353" max="15353" width="8.625" style="162" customWidth="1"/>
    <col min="15354" max="15354" width="8.875" style="162" customWidth="1"/>
    <col min="15355" max="15357" width="7.625" style="162" customWidth="1"/>
    <col min="15358" max="15358" width="8.125" style="162" customWidth="1"/>
    <col min="15359" max="15359" width="7.625" style="162" customWidth="1"/>
    <col min="15360" max="15360" width="9" style="162" customWidth="1"/>
    <col min="15361" max="15606" width="9" style="162"/>
    <col min="15607" max="15607" width="20.125" style="162" customWidth="1"/>
    <col min="15608" max="15608" width="9.625" style="162" customWidth="1"/>
    <col min="15609" max="15609" width="8.625" style="162" customWidth="1"/>
    <col min="15610" max="15610" width="8.875" style="162" customWidth="1"/>
    <col min="15611" max="15613" width="7.625" style="162" customWidth="1"/>
    <col min="15614" max="15614" width="8.125" style="162" customWidth="1"/>
    <col min="15615" max="15615" width="7.625" style="162" customWidth="1"/>
    <col min="15616" max="15616" width="9" style="162" customWidth="1"/>
    <col min="15617" max="15862" width="9" style="162"/>
    <col min="15863" max="15863" width="20.125" style="162" customWidth="1"/>
    <col min="15864" max="15864" width="9.625" style="162" customWidth="1"/>
    <col min="15865" max="15865" width="8.625" style="162" customWidth="1"/>
    <col min="15866" max="15866" width="8.875" style="162" customWidth="1"/>
    <col min="15867" max="15869" width="7.625" style="162" customWidth="1"/>
    <col min="15870" max="15870" width="8.125" style="162" customWidth="1"/>
    <col min="15871" max="15871" width="7.625" style="162" customWidth="1"/>
    <col min="15872" max="15872" width="9" style="162" customWidth="1"/>
    <col min="15873" max="16118" width="9" style="162"/>
    <col min="16119" max="16119" width="20.125" style="162" customWidth="1"/>
    <col min="16120" max="16120" width="9.625" style="162" customWidth="1"/>
    <col min="16121" max="16121" width="8.625" style="162" customWidth="1"/>
    <col min="16122" max="16122" width="8.875" style="162" customWidth="1"/>
    <col min="16123" max="16125" width="7.625" style="162" customWidth="1"/>
    <col min="16126" max="16126" width="8.125" style="162" customWidth="1"/>
    <col min="16127" max="16127" width="7.625" style="162" customWidth="1"/>
    <col min="16128" max="16128" width="9" style="162" customWidth="1"/>
    <col min="16129" max="16384" width="9" style="162"/>
  </cols>
  <sheetData>
    <row r="1" ht="23.1" customHeight="1" spans="1:11">
      <c r="A1" s="163" t="s">
        <v>555</v>
      </c>
    </row>
    <row r="2" ht="32.45" customHeight="1" spans="1:11">
      <c r="A2" s="164" t="s">
        <v>556</v>
      </c>
      <c r="B2" s="164"/>
      <c r="C2" s="164"/>
      <c r="D2" s="164"/>
    </row>
    <row r="3" ht="23.45" customHeight="1" spans="1:11">
      <c r="D3" s="165" t="s">
        <v>48</v>
      </c>
    </row>
    <row r="4" ht="48.6" customHeight="1" spans="1:11">
      <c r="A4" s="166" t="s">
        <v>557</v>
      </c>
      <c r="B4" s="105" t="s">
        <v>50</v>
      </c>
      <c r="C4" s="106" t="s">
        <v>51</v>
      </c>
      <c r="D4" s="106" t="s">
        <v>52</v>
      </c>
    </row>
    <row r="5" ht="28.7" customHeight="1" spans="1:11">
      <c r="A5" s="167" t="s">
        <v>558</v>
      </c>
      <c r="B5" s="168">
        <v>69975</v>
      </c>
      <c r="C5" s="168">
        <v>77698</v>
      </c>
      <c r="D5" s="168">
        <f>B5/C5*100</f>
        <v>90</v>
      </c>
      <c r="E5" s="169"/>
      <c r="F5" s="169"/>
      <c r="G5" s="169"/>
      <c r="H5" s="169"/>
      <c r="I5" s="169"/>
      <c r="J5" s="169"/>
      <c r="K5" s="169"/>
    </row>
    <row r="6" ht="28.7" customHeight="1" spans="1:11">
      <c r="A6" s="167" t="s">
        <v>559</v>
      </c>
      <c r="B6" s="168">
        <v>78765</v>
      </c>
      <c r="C6" s="168">
        <v>75888</v>
      </c>
      <c r="D6" s="168">
        <f t="shared" ref="D6:D13" si="0">B6/C6*100</f>
        <v>104</v>
      </c>
      <c r="E6" s="169"/>
      <c r="F6" s="169"/>
      <c r="G6" s="169"/>
      <c r="H6" s="169"/>
      <c r="I6" s="169"/>
      <c r="J6" s="169"/>
      <c r="K6" s="169"/>
    </row>
    <row r="7" ht="28.7" customHeight="1" spans="1:11">
      <c r="A7" s="167" t="s">
        <v>560</v>
      </c>
      <c r="B7" s="168">
        <v>20279</v>
      </c>
      <c r="C7" s="168">
        <v>22055</v>
      </c>
      <c r="D7" s="168">
        <f t="shared" si="0"/>
        <v>92</v>
      </c>
      <c r="E7" s="169"/>
      <c r="F7" s="169"/>
      <c r="G7" s="169"/>
      <c r="H7" s="169"/>
      <c r="I7" s="169"/>
      <c r="J7" s="169"/>
      <c r="K7" s="169"/>
    </row>
    <row r="8" ht="28.7" customHeight="1" spans="1:11">
      <c r="A8" s="167" t="s">
        <v>561</v>
      </c>
      <c r="B8" s="168">
        <v>4095</v>
      </c>
      <c r="C8" s="168">
        <v>3107</v>
      </c>
      <c r="D8" s="168">
        <f t="shared" si="0"/>
        <v>132</v>
      </c>
      <c r="E8" s="169"/>
      <c r="F8" s="169"/>
      <c r="G8" s="169"/>
      <c r="H8" s="169"/>
      <c r="I8" s="169"/>
      <c r="J8" s="169"/>
      <c r="K8" s="169"/>
    </row>
    <row r="9" ht="28.7" customHeight="1" spans="1:11">
      <c r="A9" s="167" t="s">
        <v>562</v>
      </c>
      <c r="B9" s="168">
        <v>51104</v>
      </c>
      <c r="C9" s="168">
        <v>57041</v>
      </c>
      <c r="D9" s="168">
        <f t="shared" si="0"/>
        <v>90</v>
      </c>
      <c r="E9" s="169"/>
      <c r="F9" s="169"/>
      <c r="G9" s="170"/>
      <c r="H9" s="169"/>
      <c r="I9" s="169"/>
      <c r="J9" s="169"/>
      <c r="K9" s="169"/>
    </row>
    <row r="10" ht="28.7" customHeight="1" spans="1:11">
      <c r="A10" s="167" t="s">
        <v>563</v>
      </c>
      <c r="B10" s="168">
        <v>7518</v>
      </c>
      <c r="C10" s="168">
        <v>13277</v>
      </c>
      <c r="D10" s="168">
        <f t="shared" si="0"/>
        <v>57</v>
      </c>
      <c r="E10" s="169"/>
      <c r="F10" s="169"/>
      <c r="G10" s="169"/>
      <c r="H10" s="169"/>
      <c r="I10" s="169"/>
      <c r="J10" s="169"/>
      <c r="K10" s="169"/>
    </row>
    <row r="11" ht="28.7" customHeight="1" spans="1:11">
      <c r="A11" s="167" t="s">
        <v>564</v>
      </c>
      <c r="B11" s="168">
        <v>487</v>
      </c>
      <c r="C11" s="168">
        <v>295</v>
      </c>
      <c r="D11" s="168">
        <f t="shared" si="0"/>
        <v>165</v>
      </c>
      <c r="E11" s="169"/>
      <c r="F11" s="169"/>
      <c r="G11" s="169"/>
      <c r="H11" s="169"/>
      <c r="I11" s="169"/>
      <c r="J11" s="169"/>
      <c r="K11" s="169"/>
    </row>
    <row r="12" ht="28.7" customHeight="1" spans="1:11">
      <c r="A12" s="167" t="s">
        <v>565</v>
      </c>
      <c r="B12" s="168">
        <v>2500</v>
      </c>
      <c r="C12" s="168">
        <v>9</v>
      </c>
      <c r="D12" s="168">
        <f t="shared" si="0"/>
        <v>27778</v>
      </c>
      <c r="E12" s="169"/>
      <c r="F12" s="169"/>
      <c r="G12" s="169"/>
      <c r="H12" s="169"/>
      <c r="I12" s="169"/>
      <c r="J12" s="169"/>
      <c r="K12" s="169"/>
    </row>
    <row r="13" ht="25.9" customHeight="1" spans="1:11">
      <c r="A13" s="171" t="s">
        <v>566</v>
      </c>
      <c r="B13" s="172">
        <f>SUM(B5:B12)</f>
        <v>234723</v>
      </c>
      <c r="C13" s="172">
        <f>SUM(C5:C12)</f>
        <v>249370</v>
      </c>
      <c r="D13" s="168">
        <f t="shared" si="0"/>
        <v>94</v>
      </c>
    </row>
  </sheetData>
  <mergeCells count="1">
    <mergeCell ref="A2:D2"/>
  </mergeCells>
  <printOptions horizontalCentered="1"/>
  <pageMargins left="0.707638888888889" right="0.707638888888889" top="0.747916666666667" bottom="0.747916666666667" header="0.313888888888889" footer="0.313888888888889"/>
  <pageSetup paperSize="9" orientation="portrait"/>
  <headerFooter>
    <oddFooter>&amp;C附表1-5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0"/>
    <pageSetUpPr fitToPage="1"/>
  </sheetPr>
  <dimension ref="A1:G81"/>
  <sheetViews>
    <sheetView workbookViewId="0">
      <selection activeCell="G12" sqref="G12"/>
    </sheetView>
  </sheetViews>
  <sheetFormatPr defaultColWidth="9" defaultRowHeight="11.25" outlineLevelCol="6"/>
  <cols>
    <col min="1" max="1" width="27.5" style="150" customWidth="1"/>
    <col min="2" max="2" width="15.5" style="150" customWidth="1"/>
    <col min="3" max="3" width="13.625" style="150" customWidth="1"/>
    <col min="4" max="4" width="19.625" style="151" customWidth="1"/>
    <col min="5" max="16384" width="9" style="150"/>
  </cols>
  <sheetData>
    <row r="1" s="150" customFormat="1" ht="18.6" customHeight="1" spans="1:7">
      <c r="A1" s="152" t="s">
        <v>567</v>
      </c>
      <c r="D1" s="151"/>
    </row>
    <row r="2" s="150" customFormat="1" ht="21" spans="1:7">
      <c r="A2" s="153" t="s">
        <v>568</v>
      </c>
      <c r="B2" s="153"/>
      <c r="C2" s="153"/>
      <c r="D2" s="153"/>
    </row>
    <row r="3" s="150" customFormat="1" ht="21" customHeight="1" spans="1:7">
      <c r="A3" s="154"/>
      <c r="D3" s="155" t="s">
        <v>48</v>
      </c>
    </row>
    <row r="4" s="150" customFormat="1" ht="18" customHeight="1" spans="1:7">
      <c r="A4" s="156" t="s">
        <v>569</v>
      </c>
      <c r="B4" s="105" t="s">
        <v>50</v>
      </c>
      <c r="C4" s="106" t="s">
        <v>51</v>
      </c>
      <c r="D4" s="117" t="s">
        <v>52</v>
      </c>
    </row>
    <row r="5" s="150" customFormat="1" ht="16.35" customHeight="1" spans="1:7">
      <c r="A5" s="157" t="s">
        <v>558</v>
      </c>
      <c r="B5" s="158">
        <f>SUM(B6:B12)</f>
        <v>63100</v>
      </c>
      <c r="C5" s="158">
        <f>SUM(C6:C12)</f>
        <v>64327</v>
      </c>
      <c r="D5" s="159">
        <f t="shared" ref="D5:D20" si="0">B5/C5*100</f>
        <v>98.09</v>
      </c>
    </row>
    <row r="6" s="150" customFormat="1" ht="16.35" customHeight="1" spans="1:7">
      <c r="A6" s="157" t="s">
        <v>570</v>
      </c>
      <c r="B6" s="158">
        <v>14800</v>
      </c>
      <c r="C6" s="158">
        <v>16068</v>
      </c>
      <c r="D6" s="159">
        <f t="shared" si="0"/>
        <v>92.11</v>
      </c>
    </row>
    <row r="7" s="150" customFormat="1" ht="16.35" customHeight="1" spans="1:7">
      <c r="A7" s="157" t="s">
        <v>571</v>
      </c>
      <c r="B7" s="158">
        <v>11400</v>
      </c>
      <c r="C7" s="158">
        <v>12320</v>
      </c>
      <c r="D7" s="159">
        <f t="shared" si="0"/>
        <v>92.53</v>
      </c>
    </row>
    <row r="8" s="150" customFormat="1" ht="16.35" customHeight="1" spans="1:7">
      <c r="A8" s="157" t="s">
        <v>572</v>
      </c>
      <c r="B8" s="158">
        <v>8000</v>
      </c>
      <c r="C8" s="158">
        <v>7438</v>
      </c>
      <c r="D8" s="159">
        <f t="shared" si="0"/>
        <v>107.56</v>
      </c>
    </row>
    <row r="9" s="150" customFormat="1" ht="16.35" customHeight="1" spans="1:7">
      <c r="A9" s="157" t="s">
        <v>573</v>
      </c>
      <c r="B9" s="158">
        <v>7600</v>
      </c>
      <c r="C9" s="158">
        <v>6707</v>
      </c>
      <c r="D9" s="159">
        <f t="shared" si="0"/>
        <v>113.31</v>
      </c>
      <c r="G9" s="160"/>
    </row>
    <row r="10" s="150" customFormat="1" ht="16.35" customHeight="1" spans="1:7">
      <c r="A10" s="157" t="s">
        <v>574</v>
      </c>
      <c r="B10" s="158">
        <v>300</v>
      </c>
      <c r="C10" s="158">
        <v>273</v>
      </c>
      <c r="D10" s="159">
        <f t="shared" si="0"/>
        <v>109.89</v>
      </c>
    </row>
    <row r="11" s="150" customFormat="1" ht="16.35" customHeight="1" spans="1:7">
      <c r="A11" s="157" t="s">
        <v>575</v>
      </c>
      <c r="B11" s="158">
        <v>5000</v>
      </c>
      <c r="C11" s="158">
        <v>5588</v>
      </c>
      <c r="D11" s="159">
        <f t="shared" si="0"/>
        <v>89.48</v>
      </c>
    </row>
    <row r="12" s="150" customFormat="1" ht="16.35" customHeight="1" spans="1:7">
      <c r="A12" s="157" t="s">
        <v>576</v>
      </c>
      <c r="B12" s="158">
        <v>16000</v>
      </c>
      <c r="C12" s="158">
        <v>15933</v>
      </c>
      <c r="D12" s="159">
        <f t="shared" si="0"/>
        <v>100.42</v>
      </c>
    </row>
    <row r="13" s="150" customFormat="1" ht="16.35" customHeight="1" spans="1:7">
      <c r="A13" s="157" t="s">
        <v>559</v>
      </c>
      <c r="B13" s="158">
        <f>SUM(B14:B40)</f>
        <v>45636</v>
      </c>
      <c r="C13" s="158">
        <f>SUM(C14:C40)</f>
        <v>43450</v>
      </c>
      <c r="D13" s="159">
        <f t="shared" si="0"/>
        <v>105.03</v>
      </c>
    </row>
    <row r="14" s="150" customFormat="1" ht="16.35" customHeight="1" spans="1:7">
      <c r="A14" s="157" t="s">
        <v>577</v>
      </c>
      <c r="B14" s="158">
        <v>4500</v>
      </c>
      <c r="C14" s="158">
        <v>4496</v>
      </c>
      <c r="D14" s="159">
        <f t="shared" si="0"/>
        <v>100.09</v>
      </c>
    </row>
    <row r="15" s="150" customFormat="1" ht="16.35" customHeight="1" spans="1:7">
      <c r="A15" s="157" t="s">
        <v>578</v>
      </c>
      <c r="B15" s="158">
        <v>650</v>
      </c>
      <c r="C15" s="158">
        <v>478</v>
      </c>
      <c r="D15" s="159">
        <f t="shared" si="0"/>
        <v>135.98</v>
      </c>
    </row>
    <row r="16" s="150" customFormat="1" ht="16.35" customHeight="1" spans="1:7">
      <c r="A16" s="157" t="s">
        <v>579</v>
      </c>
      <c r="B16" s="158">
        <v>100</v>
      </c>
      <c r="C16" s="158">
        <v>96</v>
      </c>
      <c r="D16" s="159">
        <f t="shared" si="0"/>
        <v>104.17</v>
      </c>
    </row>
    <row r="17" s="150" customFormat="1" ht="16.35" customHeight="1" spans="1:4">
      <c r="A17" s="157" t="s">
        <v>580</v>
      </c>
      <c r="B17" s="158">
        <v>196</v>
      </c>
      <c r="C17" s="158">
        <v>133</v>
      </c>
      <c r="D17" s="159">
        <f t="shared" si="0"/>
        <v>147.37</v>
      </c>
    </row>
    <row r="18" s="150" customFormat="1" ht="16.35" customHeight="1" spans="1:4">
      <c r="A18" s="157" t="s">
        <v>581</v>
      </c>
      <c r="B18" s="158">
        <v>369</v>
      </c>
      <c r="C18" s="158">
        <v>236</v>
      </c>
      <c r="D18" s="159">
        <f t="shared" si="0"/>
        <v>156.36</v>
      </c>
    </row>
    <row r="19" s="150" customFormat="1" ht="16.35" customHeight="1" spans="1:4">
      <c r="A19" s="157" t="s">
        <v>582</v>
      </c>
      <c r="B19" s="158">
        <v>830</v>
      </c>
      <c r="C19" s="158">
        <v>715</v>
      </c>
      <c r="D19" s="159">
        <f t="shared" si="0"/>
        <v>116.08</v>
      </c>
    </row>
    <row r="20" s="150" customFormat="1" ht="16.35" customHeight="1" spans="1:4">
      <c r="A20" s="157" t="s">
        <v>583</v>
      </c>
      <c r="B20" s="158">
        <v>890</v>
      </c>
      <c r="C20" s="158">
        <v>607</v>
      </c>
      <c r="D20" s="159">
        <f t="shared" si="0"/>
        <v>146.62</v>
      </c>
    </row>
    <row r="21" s="150" customFormat="1" ht="16.35" customHeight="1" spans="1:4">
      <c r="A21" s="157" t="s">
        <v>584</v>
      </c>
      <c r="B21" s="158">
        <v>0</v>
      </c>
      <c r="C21" s="158">
        <v>0</v>
      </c>
      <c r="D21" s="159"/>
    </row>
    <row r="22" s="150" customFormat="1" ht="16.35" customHeight="1" spans="1:4">
      <c r="A22" s="157" t="s">
        <v>585</v>
      </c>
      <c r="B22" s="158">
        <v>406</v>
      </c>
      <c r="C22" s="158">
        <v>302</v>
      </c>
      <c r="D22" s="159">
        <f t="shared" ref="D22:D50" si="1">B22/C22*100</f>
        <v>134.44</v>
      </c>
    </row>
    <row r="23" s="150" customFormat="1" ht="16.35" customHeight="1" spans="1:4">
      <c r="A23" s="157" t="s">
        <v>586</v>
      </c>
      <c r="B23" s="158">
        <v>360</v>
      </c>
      <c r="C23" s="158">
        <v>180</v>
      </c>
      <c r="D23" s="159">
        <f t="shared" si="1"/>
        <v>200</v>
      </c>
    </row>
    <row r="24" s="150" customFormat="1" ht="16.35" customHeight="1" spans="1:4">
      <c r="A24" s="157" t="s">
        <v>587</v>
      </c>
      <c r="B24" s="158">
        <v>6</v>
      </c>
      <c r="C24" s="158">
        <v>4</v>
      </c>
      <c r="D24" s="159">
        <f t="shared" si="1"/>
        <v>150</v>
      </c>
    </row>
    <row r="25" s="150" customFormat="1" ht="16.35" customHeight="1" spans="1:4">
      <c r="A25" s="157" t="s">
        <v>588</v>
      </c>
      <c r="B25" s="158">
        <v>5862</v>
      </c>
      <c r="C25" s="158">
        <v>4747</v>
      </c>
      <c r="D25" s="159">
        <f t="shared" si="1"/>
        <v>123.49</v>
      </c>
    </row>
    <row r="26" s="150" customFormat="1" ht="16.35" customHeight="1" spans="1:4">
      <c r="A26" s="157" t="s">
        <v>589</v>
      </c>
      <c r="B26" s="158">
        <v>639</v>
      </c>
      <c r="C26" s="158">
        <v>529</v>
      </c>
      <c r="D26" s="159">
        <f t="shared" si="1"/>
        <v>120.79</v>
      </c>
    </row>
    <row r="27" s="150" customFormat="1" ht="16.35" customHeight="1" spans="1:4">
      <c r="A27" s="157" t="s">
        <v>590</v>
      </c>
      <c r="B27" s="158">
        <v>356</v>
      </c>
      <c r="C27" s="158">
        <v>237</v>
      </c>
      <c r="D27" s="159">
        <f t="shared" si="1"/>
        <v>150.21</v>
      </c>
    </row>
    <row r="28" s="150" customFormat="1" ht="16.35" customHeight="1" spans="1:4">
      <c r="A28" s="157" t="s">
        <v>591</v>
      </c>
      <c r="B28" s="158">
        <v>1234</v>
      </c>
      <c r="C28" s="158">
        <v>1086</v>
      </c>
      <c r="D28" s="159">
        <f t="shared" si="1"/>
        <v>113.63</v>
      </c>
    </row>
    <row r="29" s="150" customFormat="1" ht="16.35" customHeight="1" spans="1:4">
      <c r="A29" s="157" t="s">
        <v>592</v>
      </c>
      <c r="B29" s="158">
        <v>16</v>
      </c>
      <c r="C29" s="158">
        <v>8</v>
      </c>
      <c r="D29" s="159">
        <f t="shared" si="1"/>
        <v>200</v>
      </c>
    </row>
    <row r="30" s="150" customFormat="1" ht="16.35" customHeight="1" spans="1:4">
      <c r="A30" s="157" t="s">
        <v>593</v>
      </c>
      <c r="B30" s="158">
        <v>856</v>
      </c>
      <c r="C30" s="158">
        <v>729</v>
      </c>
      <c r="D30" s="159">
        <f t="shared" si="1"/>
        <v>117.42</v>
      </c>
    </row>
    <row r="31" s="150" customFormat="1" ht="16.35" customHeight="1" spans="1:4">
      <c r="A31" s="157" t="s">
        <v>594</v>
      </c>
      <c r="B31" s="158">
        <v>36</v>
      </c>
      <c r="C31" s="158">
        <v>6</v>
      </c>
      <c r="D31" s="159">
        <f t="shared" si="1"/>
        <v>600</v>
      </c>
    </row>
    <row r="32" s="150" customFormat="1" ht="16.35" customHeight="1" spans="1:4">
      <c r="A32" s="157" t="s">
        <v>595</v>
      </c>
      <c r="B32" s="158">
        <v>6</v>
      </c>
      <c r="C32" s="158">
        <v>4</v>
      </c>
      <c r="D32" s="159">
        <f t="shared" si="1"/>
        <v>150</v>
      </c>
    </row>
    <row r="33" s="150" customFormat="1" ht="16.35" customHeight="1" spans="1:4">
      <c r="A33" s="157" t="s">
        <v>596</v>
      </c>
      <c r="B33" s="158">
        <v>6550</v>
      </c>
      <c r="C33" s="158">
        <v>5451</v>
      </c>
      <c r="D33" s="159">
        <f t="shared" si="1"/>
        <v>120.16</v>
      </c>
    </row>
    <row r="34" s="150" customFormat="1" ht="16.35" customHeight="1" spans="1:4">
      <c r="A34" s="157" t="s">
        <v>597</v>
      </c>
      <c r="B34" s="158">
        <v>7560</v>
      </c>
      <c r="C34" s="158">
        <v>8041</v>
      </c>
      <c r="D34" s="159">
        <f t="shared" si="1"/>
        <v>94.02</v>
      </c>
    </row>
    <row r="35" s="150" customFormat="1" ht="16.35" customHeight="1" spans="1:4">
      <c r="A35" s="157" t="s">
        <v>598</v>
      </c>
      <c r="B35" s="158">
        <v>426</v>
      </c>
      <c r="C35" s="158">
        <v>464</v>
      </c>
      <c r="D35" s="159">
        <f t="shared" si="1"/>
        <v>91.81</v>
      </c>
    </row>
    <row r="36" s="150" customFormat="1" ht="16.35" customHeight="1" spans="1:4">
      <c r="A36" s="157" t="s">
        <v>599</v>
      </c>
      <c r="B36" s="158">
        <v>36</v>
      </c>
      <c r="C36" s="158">
        <v>38</v>
      </c>
      <c r="D36" s="159">
        <f t="shared" si="1"/>
        <v>94.74</v>
      </c>
    </row>
    <row r="37" s="150" customFormat="1" ht="16.35" customHeight="1" spans="1:4">
      <c r="A37" s="157" t="s">
        <v>600</v>
      </c>
      <c r="B37" s="158">
        <v>460</v>
      </c>
      <c r="C37" s="158">
        <v>530</v>
      </c>
      <c r="D37" s="159">
        <f t="shared" si="1"/>
        <v>86.79</v>
      </c>
    </row>
    <row r="38" s="150" customFormat="1" ht="16.35" customHeight="1" spans="1:4">
      <c r="A38" s="157" t="s">
        <v>601</v>
      </c>
      <c r="B38" s="158">
        <v>768</v>
      </c>
      <c r="C38" s="158">
        <v>510</v>
      </c>
      <c r="D38" s="159">
        <f t="shared" si="1"/>
        <v>150.59</v>
      </c>
    </row>
    <row r="39" s="150" customFormat="1" ht="16.35" customHeight="1" spans="1:4">
      <c r="A39" s="157" t="s">
        <v>602</v>
      </c>
      <c r="B39" s="158">
        <v>1</v>
      </c>
      <c r="C39" s="158">
        <v>1</v>
      </c>
      <c r="D39" s="159">
        <f t="shared" si="1"/>
        <v>100</v>
      </c>
    </row>
    <row r="40" s="150" customFormat="1" ht="16.35" customHeight="1" spans="1:4">
      <c r="A40" s="157" t="s">
        <v>603</v>
      </c>
      <c r="B40" s="158">
        <v>12523</v>
      </c>
      <c r="C40" s="158">
        <v>13822</v>
      </c>
      <c r="D40" s="159">
        <f t="shared" si="1"/>
        <v>90.6</v>
      </c>
    </row>
    <row r="41" s="150" customFormat="1" ht="16.35" customHeight="1" spans="1:4">
      <c r="A41" s="157" t="s">
        <v>560</v>
      </c>
      <c r="B41" s="158">
        <f>SUM(B42:B55)</f>
        <v>23254</v>
      </c>
      <c r="C41" s="158">
        <f>SUM(C42:C55)</f>
        <v>24213</v>
      </c>
      <c r="D41" s="159">
        <f t="shared" si="1"/>
        <v>96.04</v>
      </c>
    </row>
    <row r="42" s="150" customFormat="1" ht="16.35" customHeight="1" spans="1:4">
      <c r="A42" s="157" t="s">
        <v>604</v>
      </c>
      <c r="B42" s="158">
        <v>156</v>
      </c>
      <c r="C42" s="158">
        <v>158</v>
      </c>
      <c r="D42" s="159">
        <f t="shared" si="1"/>
        <v>98.73</v>
      </c>
    </row>
    <row r="43" s="150" customFormat="1" ht="16.35" customHeight="1" spans="1:4">
      <c r="A43" s="157" t="s">
        <v>605</v>
      </c>
      <c r="B43" s="158">
        <v>90</v>
      </c>
      <c r="C43" s="158">
        <v>94</v>
      </c>
      <c r="D43" s="159">
        <f t="shared" si="1"/>
        <v>95.74</v>
      </c>
    </row>
    <row r="44" s="150" customFormat="1" ht="16.35" customHeight="1" spans="1:4">
      <c r="A44" s="157" t="s">
        <v>606</v>
      </c>
      <c r="B44" s="158">
        <v>3</v>
      </c>
      <c r="C44" s="158">
        <v>3</v>
      </c>
      <c r="D44" s="159">
        <f t="shared" si="1"/>
        <v>100</v>
      </c>
    </row>
    <row r="45" s="150" customFormat="1" ht="16.35" customHeight="1" spans="1:4">
      <c r="A45" s="157" t="s">
        <v>607</v>
      </c>
      <c r="B45" s="158">
        <v>596</v>
      </c>
      <c r="C45" s="158">
        <v>650</v>
      </c>
      <c r="D45" s="159">
        <f t="shared" si="1"/>
        <v>91.69</v>
      </c>
    </row>
    <row r="46" s="150" customFormat="1" ht="16.35" customHeight="1" spans="1:4">
      <c r="A46" s="157" t="s">
        <v>608</v>
      </c>
      <c r="B46" s="158">
        <v>4069</v>
      </c>
      <c r="C46" s="158">
        <v>4178</v>
      </c>
      <c r="D46" s="159">
        <f t="shared" si="1"/>
        <v>97.39</v>
      </c>
    </row>
    <row r="47" s="150" customFormat="1" ht="16.35" customHeight="1" spans="1:4">
      <c r="A47" s="157" t="s">
        <v>609</v>
      </c>
      <c r="B47" s="158">
        <v>114</v>
      </c>
      <c r="C47" s="158">
        <v>109</v>
      </c>
      <c r="D47" s="159">
        <f t="shared" si="1"/>
        <v>104.59</v>
      </c>
    </row>
    <row r="48" s="150" customFormat="1" ht="16.35" customHeight="1" spans="1:4">
      <c r="A48" s="157" t="s">
        <v>610</v>
      </c>
      <c r="B48" s="158">
        <v>2236</v>
      </c>
      <c r="C48" s="158">
        <v>2526</v>
      </c>
      <c r="D48" s="159">
        <f t="shared" si="1"/>
        <v>88.52</v>
      </c>
    </row>
    <row r="49" s="150" customFormat="1" ht="16.35" customHeight="1" spans="1:4">
      <c r="A49" s="157" t="s">
        <v>611</v>
      </c>
      <c r="B49" s="158">
        <v>239</v>
      </c>
      <c r="C49" s="158">
        <v>259</v>
      </c>
      <c r="D49" s="159">
        <f t="shared" si="1"/>
        <v>92.28</v>
      </c>
    </row>
    <row r="50" s="150" customFormat="1" ht="16.35" customHeight="1" spans="1:4">
      <c r="A50" s="157" t="s">
        <v>612</v>
      </c>
      <c r="B50" s="158">
        <v>4963</v>
      </c>
      <c r="C50" s="158">
        <v>4899</v>
      </c>
      <c r="D50" s="159">
        <f t="shared" si="1"/>
        <v>101.31</v>
      </c>
    </row>
    <row r="51" s="150" customFormat="1" ht="16.35" customHeight="1" spans="1:4">
      <c r="A51" s="157" t="s">
        <v>613</v>
      </c>
      <c r="B51" s="158">
        <v>0</v>
      </c>
      <c r="C51" s="158">
        <v>0</v>
      </c>
      <c r="D51" s="159"/>
    </row>
    <row r="52" s="150" customFormat="1" ht="16.35" customHeight="1" spans="1:4">
      <c r="A52" s="157" t="s">
        <v>614</v>
      </c>
      <c r="B52" s="158">
        <v>5963</v>
      </c>
      <c r="C52" s="158">
        <v>6330</v>
      </c>
      <c r="D52" s="159">
        <f t="shared" ref="D52:D62" si="2">B52/C52*100</f>
        <v>94.2</v>
      </c>
    </row>
    <row r="53" s="150" customFormat="1" ht="16.35" customHeight="1" spans="1:4">
      <c r="A53" s="157" t="s">
        <v>615</v>
      </c>
      <c r="B53" s="158">
        <v>1763</v>
      </c>
      <c r="C53" s="158">
        <v>2156</v>
      </c>
      <c r="D53" s="159">
        <f t="shared" si="2"/>
        <v>81.77</v>
      </c>
    </row>
    <row r="54" s="150" customFormat="1" ht="16.35" customHeight="1" spans="1:4">
      <c r="A54" s="157" t="s">
        <v>616</v>
      </c>
      <c r="B54" s="158">
        <v>98</v>
      </c>
      <c r="C54" s="158">
        <v>108</v>
      </c>
      <c r="D54" s="159">
        <f t="shared" si="2"/>
        <v>90.74</v>
      </c>
    </row>
    <row r="55" s="150" customFormat="1" ht="16.35" customHeight="1" spans="1:4">
      <c r="A55" s="157" t="s">
        <v>617</v>
      </c>
      <c r="B55" s="158">
        <v>2964</v>
      </c>
      <c r="C55" s="158">
        <v>2743</v>
      </c>
      <c r="D55" s="159">
        <f t="shared" si="2"/>
        <v>108.06</v>
      </c>
    </row>
    <row r="56" s="150" customFormat="1" ht="16.35" customHeight="1" spans="1:4">
      <c r="A56" s="157" t="s">
        <v>618</v>
      </c>
      <c r="B56" s="158">
        <f>SUM(B57:B70)</f>
        <v>6951</v>
      </c>
      <c r="C56" s="158">
        <f>SUM(C57:C70)</f>
        <v>5800</v>
      </c>
      <c r="D56" s="159">
        <f t="shared" si="2"/>
        <v>119.84</v>
      </c>
    </row>
    <row r="57" s="150" customFormat="1" ht="16.35" customHeight="1" spans="1:4">
      <c r="A57" s="157" t="s">
        <v>619</v>
      </c>
      <c r="B57" s="158">
        <v>3250</v>
      </c>
      <c r="C57" s="158">
        <v>2010</v>
      </c>
      <c r="D57" s="159">
        <f t="shared" si="2"/>
        <v>161.69</v>
      </c>
    </row>
    <row r="58" s="150" customFormat="1" ht="16.35" customHeight="1" spans="1:4">
      <c r="A58" s="157" t="s">
        <v>620</v>
      </c>
      <c r="B58" s="158">
        <v>830</v>
      </c>
      <c r="C58" s="158">
        <v>1331</v>
      </c>
      <c r="D58" s="159">
        <f t="shared" si="2"/>
        <v>62.36</v>
      </c>
    </row>
    <row r="59" s="150" customFormat="1" ht="16.35" customHeight="1" spans="1:4">
      <c r="A59" s="157" t="s">
        <v>621</v>
      </c>
      <c r="B59" s="158">
        <v>1956</v>
      </c>
      <c r="C59" s="158">
        <v>1485</v>
      </c>
      <c r="D59" s="159">
        <f t="shared" si="2"/>
        <v>131.72</v>
      </c>
    </row>
    <row r="60" s="150" customFormat="1" ht="16.35" customHeight="1" spans="1:4">
      <c r="A60" s="157" t="s">
        <v>622</v>
      </c>
      <c r="B60" s="158">
        <v>0</v>
      </c>
      <c r="C60" s="158">
        <v>0</v>
      </c>
      <c r="D60" s="159">
        <v>0</v>
      </c>
    </row>
    <row r="61" s="150" customFormat="1" ht="16.35" customHeight="1" spans="1:4">
      <c r="A61" s="157" t="s">
        <v>623</v>
      </c>
      <c r="B61" s="158">
        <v>260</v>
      </c>
      <c r="C61" s="158">
        <v>252</v>
      </c>
      <c r="D61" s="159">
        <f t="shared" si="2"/>
        <v>103.17</v>
      </c>
    </row>
    <row r="62" s="150" customFormat="1" ht="16.35" customHeight="1" spans="1:4">
      <c r="A62" s="157" t="s">
        <v>624</v>
      </c>
      <c r="B62" s="158">
        <v>200</v>
      </c>
      <c r="C62" s="158">
        <v>126</v>
      </c>
      <c r="D62" s="159">
        <f t="shared" si="2"/>
        <v>158.73</v>
      </c>
    </row>
    <row r="63" s="150" customFormat="1" ht="16.35" customHeight="1" spans="1:4">
      <c r="A63" s="157" t="s">
        <v>625</v>
      </c>
      <c r="B63" s="158"/>
      <c r="C63" s="158">
        <v>0</v>
      </c>
      <c r="D63" s="159"/>
    </row>
    <row r="64" s="150" customFormat="1" ht="16.35" customHeight="1" spans="1:4">
      <c r="A64" s="157" t="s">
        <v>626</v>
      </c>
      <c r="B64" s="158"/>
      <c r="C64" s="158">
        <v>0</v>
      </c>
      <c r="D64" s="159"/>
    </row>
    <row r="65" s="150" customFormat="1" ht="16.35" customHeight="1" spans="1:4">
      <c r="A65" s="157" t="s">
        <v>627</v>
      </c>
      <c r="B65" s="158"/>
      <c r="C65" s="158">
        <v>0</v>
      </c>
      <c r="D65" s="159"/>
    </row>
    <row r="66" s="150" customFormat="1" ht="16.35" customHeight="1" spans="1:4">
      <c r="A66" s="157" t="s">
        <v>628</v>
      </c>
      <c r="B66" s="158"/>
      <c r="C66" s="158">
        <v>0</v>
      </c>
      <c r="D66" s="159"/>
    </row>
    <row r="67" s="150" customFormat="1" ht="16.35" customHeight="1" spans="1:4">
      <c r="A67" s="157" t="s">
        <v>629</v>
      </c>
      <c r="B67" s="158">
        <v>0</v>
      </c>
      <c r="C67" s="158">
        <v>0</v>
      </c>
      <c r="D67" s="159">
        <v>0</v>
      </c>
    </row>
    <row r="68" s="150" customFormat="1" ht="16.35" customHeight="1" spans="1:4">
      <c r="A68" s="157" t="s">
        <v>630</v>
      </c>
      <c r="B68" s="158">
        <v>10</v>
      </c>
      <c r="C68" s="158">
        <v>12</v>
      </c>
      <c r="D68" s="159">
        <f t="shared" ref="D67:D77" si="3">B68/C68*100</f>
        <v>83.33</v>
      </c>
    </row>
    <row r="69" s="150" customFormat="1" ht="16.35" customHeight="1" spans="1:4">
      <c r="A69" s="157" t="s">
        <v>631</v>
      </c>
      <c r="B69" s="158">
        <v>15</v>
      </c>
      <c r="C69" s="158">
        <v>32</v>
      </c>
      <c r="D69" s="159">
        <f t="shared" si="3"/>
        <v>46.88</v>
      </c>
    </row>
    <row r="70" s="150" customFormat="1" ht="16.35" customHeight="1" spans="1:4">
      <c r="A70" s="157" t="s">
        <v>632</v>
      </c>
      <c r="B70" s="158">
        <v>430</v>
      </c>
      <c r="C70" s="158">
        <v>552</v>
      </c>
      <c r="D70" s="159">
        <v>0</v>
      </c>
    </row>
    <row r="71" s="150" customFormat="1" ht="16.35" customHeight="1" spans="1:4">
      <c r="A71" s="157" t="s">
        <v>633</v>
      </c>
      <c r="B71" s="158">
        <f>SUM(B72:B75)</f>
        <v>3669</v>
      </c>
      <c r="C71" s="158">
        <f>SUM(C72:C75)</f>
        <v>3065</v>
      </c>
      <c r="D71" s="159">
        <f t="shared" si="3"/>
        <v>119.71</v>
      </c>
    </row>
    <row r="72" s="150" customFormat="1" ht="16.35" customHeight="1" spans="1:4">
      <c r="A72" s="157" t="s">
        <v>634</v>
      </c>
      <c r="B72" s="158">
        <v>2256</v>
      </c>
      <c r="C72" s="158">
        <v>1832</v>
      </c>
      <c r="D72" s="159">
        <f t="shared" si="3"/>
        <v>123.14</v>
      </c>
    </row>
    <row r="73" s="150" customFormat="1" ht="16.35" customHeight="1" spans="1:4">
      <c r="A73" s="157" t="s">
        <v>635</v>
      </c>
      <c r="B73" s="158">
        <v>0</v>
      </c>
      <c r="C73" s="158">
        <v>0</v>
      </c>
      <c r="D73" s="159"/>
    </row>
    <row r="74" s="150" customFormat="1" ht="16.35" customHeight="1" spans="1:4">
      <c r="A74" s="157" t="s">
        <v>636</v>
      </c>
      <c r="B74" s="158">
        <v>53</v>
      </c>
      <c r="C74" s="158">
        <v>136</v>
      </c>
      <c r="D74" s="159">
        <f t="shared" si="3"/>
        <v>38.97</v>
      </c>
    </row>
    <row r="75" s="150" customFormat="1" ht="16.35" customHeight="1" spans="1:4">
      <c r="A75" s="157" t="s">
        <v>637</v>
      </c>
      <c r="B75" s="158">
        <v>1360</v>
      </c>
      <c r="C75" s="158">
        <v>1097</v>
      </c>
      <c r="D75" s="159">
        <f t="shared" si="3"/>
        <v>123.97</v>
      </c>
    </row>
    <row r="76" s="150" customFormat="1" ht="16.35" customHeight="1" spans="1:4">
      <c r="A76" s="157" t="s">
        <v>638</v>
      </c>
      <c r="B76" s="158">
        <f>SUM(B77:B78)</f>
        <v>0</v>
      </c>
      <c r="C76" s="158">
        <f>SUM(C77:C78)</f>
        <v>0</v>
      </c>
      <c r="D76" s="159"/>
    </row>
    <row r="77" s="150" customFormat="1" ht="16.35" customHeight="1" spans="1:4">
      <c r="A77" s="157" t="s">
        <v>639</v>
      </c>
      <c r="B77" s="158"/>
      <c r="C77" s="158">
        <v>0</v>
      </c>
      <c r="D77" s="159"/>
    </row>
    <row r="78" s="150" customFormat="1" ht="16.35" customHeight="1" spans="1:4">
      <c r="A78" s="157" t="s">
        <v>640</v>
      </c>
      <c r="B78" s="158"/>
      <c r="C78" s="158">
        <v>0</v>
      </c>
      <c r="D78" s="159"/>
    </row>
    <row r="79" s="150" customFormat="1" ht="17.45" customHeight="1" spans="1:4">
      <c r="A79" s="157" t="s">
        <v>641</v>
      </c>
      <c r="B79" s="158">
        <v>0</v>
      </c>
      <c r="C79" s="158">
        <f>SUM(C80)</f>
        <v>0</v>
      </c>
      <c r="D79" s="159"/>
    </row>
    <row r="80" s="150" customFormat="1" ht="16.35" customHeight="1" spans="1:4">
      <c r="A80" s="157" t="s">
        <v>642</v>
      </c>
      <c r="B80" s="158"/>
      <c r="C80" s="158">
        <v>0</v>
      </c>
      <c r="D80" s="159"/>
    </row>
    <row r="81" s="150" customFormat="1" ht="16.35" customHeight="1" spans="1:4">
      <c r="A81" s="161" t="s">
        <v>643</v>
      </c>
      <c r="B81" s="158">
        <f>B5+B13+B41+B56+B71+B76+B79</f>
        <v>142610</v>
      </c>
      <c r="C81" s="158">
        <f>C5+C13+C41+C56+C71+C76+C79</f>
        <v>140855</v>
      </c>
      <c r="D81" s="159">
        <f t="shared" ref="D79:D81" si="4">B81/C81*100</f>
        <v>101.25</v>
      </c>
    </row>
  </sheetData>
  <autoFilter xmlns:etc="http://www.wps.cn/officeDocument/2017/etCustomData" ref="A4:G81" etc:filterBottomFollowUsedRange="0">
    <extLst/>
  </autoFilter>
  <mergeCells count="1">
    <mergeCell ref="A2:D2"/>
  </mergeCells>
  <printOptions horizontalCentered="1"/>
  <pageMargins left="0.707638888888889" right="0.707638888888889" top="0.747916666666667" bottom="0.747916666666667" header="0.313888888888889" footer="0.313888888888889"/>
  <pageSetup paperSize="9" scale="88" fitToHeight="0" orientation="portrait"/>
  <headerFooter>
    <oddFooter>&amp;C附表1-6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81"/>
  <sheetViews>
    <sheetView showZeros="0" workbookViewId="0">
      <pane xSplit="1" ySplit="4" topLeftCell="B56" activePane="bottomRight" state="frozen"/>
      <selection/>
      <selection pane="topRight"/>
      <selection pane="bottomLeft"/>
      <selection pane="bottomRight" activeCell="H15" sqref="H15"/>
    </sheetView>
  </sheetViews>
  <sheetFormatPr defaultColWidth="9" defaultRowHeight="14.25"/>
  <cols>
    <col min="1" max="1" width="58.625" customWidth="1"/>
    <col min="2" max="2" width="10.5" customWidth="1"/>
    <col min="3" max="9" width="8.25" customWidth="1"/>
  </cols>
  <sheetData>
    <row r="1" spans="1:10">
      <c r="A1" s="56" t="s">
        <v>644</v>
      </c>
    </row>
    <row r="2" ht="29.1" customHeight="1" spans="1:10">
      <c r="A2" s="134" t="s">
        <v>645</v>
      </c>
      <c r="B2" s="134"/>
      <c r="C2" s="134"/>
      <c r="D2" s="134"/>
      <c r="E2" s="134"/>
      <c r="F2" s="134"/>
      <c r="G2" s="134"/>
      <c r="H2" s="134"/>
      <c r="I2" s="134"/>
    </row>
    <row r="3" spans="1:10">
      <c r="A3" s="135"/>
      <c r="B3" s="86"/>
      <c r="C3" s="86"/>
      <c r="D3" s="86"/>
      <c r="E3" s="86"/>
      <c r="F3" s="86"/>
      <c r="G3" s="86"/>
      <c r="H3" s="86"/>
      <c r="I3" s="87" t="s">
        <v>646</v>
      </c>
    </row>
    <row r="4" ht="19.7" customHeight="1" spans="1:10">
      <c r="A4" s="136" t="s">
        <v>569</v>
      </c>
      <c r="B4" s="101" t="s">
        <v>647</v>
      </c>
      <c r="C4" s="101" t="s">
        <v>648</v>
      </c>
      <c r="D4" s="101" t="s">
        <v>649</v>
      </c>
      <c r="E4" s="101" t="s">
        <v>650</v>
      </c>
      <c r="F4" s="101" t="s">
        <v>651</v>
      </c>
      <c r="G4" s="101" t="s">
        <v>652</v>
      </c>
      <c r="H4" s="101" t="s">
        <v>653</v>
      </c>
      <c r="I4" s="137" t="s">
        <v>654</v>
      </c>
      <c r="J4" s="56"/>
    </row>
    <row r="5" ht="16.7" customHeight="1" spans="1:10">
      <c r="A5" s="138" t="s">
        <v>655</v>
      </c>
      <c r="B5" s="139"/>
      <c r="C5" s="139"/>
      <c r="D5" s="139"/>
      <c r="E5" s="139"/>
      <c r="F5" s="139"/>
      <c r="G5" s="139"/>
      <c r="H5" s="139"/>
      <c r="I5" s="68"/>
    </row>
    <row r="6" ht="16.7" customHeight="1" spans="1:10">
      <c r="A6" s="138" t="s">
        <v>656</v>
      </c>
      <c r="B6" s="139">
        <f>SUM(B7:B21)</f>
        <v>1680.43</v>
      </c>
      <c r="C6" s="139">
        <f t="shared" ref="C6:I6" si="0">SUM(C7:C21)</f>
        <v>63.19</v>
      </c>
      <c r="D6" s="139">
        <f t="shared" si="0"/>
        <v>12.77</v>
      </c>
      <c r="E6" s="139">
        <f t="shared" si="0"/>
        <v>81.19</v>
      </c>
      <c r="F6" s="139">
        <f t="shared" si="0"/>
        <v>421.03</v>
      </c>
      <c r="G6" s="139">
        <f t="shared" si="0"/>
        <v>393.08</v>
      </c>
      <c r="H6" s="139">
        <f t="shared" si="0"/>
        <v>709.17</v>
      </c>
      <c r="I6" s="139">
        <f t="shared" si="0"/>
        <v>0</v>
      </c>
    </row>
    <row r="7" ht="16.7" customHeight="1" spans="1:10">
      <c r="A7" s="140" t="s">
        <v>657</v>
      </c>
      <c r="B7" s="139"/>
      <c r="C7" s="139"/>
      <c r="D7" s="139"/>
      <c r="E7" s="139"/>
      <c r="F7" s="139"/>
      <c r="G7" s="139"/>
      <c r="H7" s="139"/>
      <c r="I7" s="68"/>
    </row>
    <row r="8" ht="16.7" customHeight="1" spans="1:10">
      <c r="A8" s="140" t="s">
        <v>658</v>
      </c>
      <c r="B8" s="139"/>
      <c r="C8" s="139"/>
      <c r="D8" s="139"/>
      <c r="E8" s="139"/>
      <c r="F8" s="139"/>
      <c r="G8" s="139"/>
      <c r="H8" s="139"/>
      <c r="I8" s="68"/>
    </row>
    <row r="9" ht="16.7" customHeight="1" spans="1:10">
      <c r="A9" s="140" t="s">
        <v>659</v>
      </c>
      <c r="B9" s="139"/>
      <c r="C9" s="139"/>
      <c r="D9" s="139"/>
      <c r="E9" s="139"/>
      <c r="F9" s="139"/>
      <c r="G9" s="139"/>
      <c r="H9" s="139"/>
      <c r="I9" s="68"/>
    </row>
    <row r="10" ht="16.7" customHeight="1" spans="1:10">
      <c r="A10" s="140" t="s">
        <v>660</v>
      </c>
      <c r="B10" s="139"/>
      <c r="C10" s="139"/>
      <c r="D10" s="139"/>
      <c r="E10" s="139"/>
      <c r="F10" s="139"/>
      <c r="G10" s="139"/>
      <c r="H10" s="139"/>
      <c r="I10" s="68"/>
    </row>
    <row r="11" ht="16.7" customHeight="1" spans="1:10">
      <c r="A11" s="140" t="s">
        <v>661</v>
      </c>
      <c r="B11" s="139">
        <f>SUM(C11:I11)</f>
        <v>1680.43</v>
      </c>
      <c r="C11" s="139">
        <v>63.19</v>
      </c>
      <c r="D11" s="139">
        <v>12.77</v>
      </c>
      <c r="E11" s="139">
        <v>81.19</v>
      </c>
      <c r="F11" s="139">
        <v>421.03</v>
      </c>
      <c r="G11" s="139">
        <v>393.08</v>
      </c>
      <c r="H11" s="139">
        <v>709.17</v>
      </c>
      <c r="I11" s="68"/>
    </row>
    <row r="12" ht="16.7" customHeight="1" spans="1:10">
      <c r="A12" s="140" t="s">
        <v>662</v>
      </c>
      <c r="B12" s="139">
        <f t="shared" ref="B12:B37" si="1">SUM(C12:I12)</f>
        <v>0</v>
      </c>
      <c r="C12" s="139"/>
      <c r="D12" s="139"/>
      <c r="E12" s="139"/>
      <c r="F12" s="139"/>
      <c r="G12" s="139"/>
      <c r="H12" s="139"/>
      <c r="I12" s="68"/>
    </row>
    <row r="13" ht="16.7" customHeight="1" spans="1:10">
      <c r="A13" s="140" t="s">
        <v>663</v>
      </c>
      <c r="B13" s="139">
        <f t="shared" si="1"/>
        <v>0</v>
      </c>
      <c r="C13" s="139"/>
      <c r="D13" s="139"/>
      <c r="E13" s="139"/>
      <c r="F13" s="139"/>
      <c r="G13" s="139"/>
      <c r="H13" s="139"/>
      <c r="I13" s="68"/>
    </row>
    <row r="14" ht="16.7" customHeight="1" spans="1:10">
      <c r="A14" s="140" t="s">
        <v>664</v>
      </c>
      <c r="B14" s="139">
        <f t="shared" si="1"/>
        <v>0</v>
      </c>
      <c r="C14" s="139"/>
      <c r="D14" s="139"/>
      <c r="E14" s="139"/>
      <c r="F14" s="139"/>
      <c r="G14" s="139"/>
      <c r="H14" s="139"/>
      <c r="I14" s="68"/>
    </row>
    <row r="15" ht="16.7" customHeight="1" spans="1:10">
      <c r="A15" s="140" t="s">
        <v>665</v>
      </c>
      <c r="B15" s="139">
        <f t="shared" si="1"/>
        <v>0</v>
      </c>
      <c r="C15" s="139"/>
      <c r="D15" s="139"/>
      <c r="E15" s="139"/>
      <c r="F15" s="139"/>
      <c r="G15" s="139"/>
      <c r="H15" s="139"/>
      <c r="I15" s="68"/>
    </row>
    <row r="16" ht="16.7" customHeight="1" spans="1:10">
      <c r="A16" s="140" t="s">
        <v>666</v>
      </c>
      <c r="B16" s="139">
        <f t="shared" si="1"/>
        <v>0</v>
      </c>
      <c r="C16" s="139"/>
      <c r="D16" s="139"/>
      <c r="E16" s="139"/>
      <c r="F16" s="139"/>
      <c r="G16" s="139"/>
      <c r="H16" s="139"/>
      <c r="I16" s="68"/>
    </row>
    <row r="17" ht="16.7" customHeight="1" spans="1:9">
      <c r="A17" s="140" t="s">
        <v>667</v>
      </c>
      <c r="B17" s="139">
        <f t="shared" si="1"/>
        <v>0</v>
      </c>
      <c r="C17" s="139"/>
      <c r="D17" s="139"/>
      <c r="E17" s="139"/>
      <c r="F17" s="139"/>
      <c r="G17" s="139"/>
      <c r="H17" s="139"/>
      <c r="I17" s="68"/>
    </row>
    <row r="18" ht="16.7" customHeight="1" spans="1:9">
      <c r="A18" s="140" t="s">
        <v>668</v>
      </c>
      <c r="B18" s="139">
        <f t="shared" si="1"/>
        <v>0</v>
      </c>
      <c r="C18" s="139"/>
      <c r="D18" s="139"/>
      <c r="E18" s="139"/>
      <c r="F18" s="139"/>
      <c r="G18" s="139"/>
      <c r="H18" s="139"/>
      <c r="I18" s="68"/>
    </row>
    <row r="19" ht="16.7" customHeight="1" spans="1:9">
      <c r="A19" s="140" t="s">
        <v>669</v>
      </c>
      <c r="B19" s="139">
        <f t="shared" si="1"/>
        <v>0</v>
      </c>
      <c r="C19" s="139"/>
      <c r="D19" s="139"/>
      <c r="E19" s="139"/>
      <c r="F19" s="139"/>
      <c r="G19" s="139"/>
      <c r="H19" s="139"/>
      <c r="I19" s="68"/>
    </row>
    <row r="20" ht="16.7" customHeight="1" spans="1:9">
      <c r="A20" s="140" t="s">
        <v>670</v>
      </c>
      <c r="B20" s="139">
        <f t="shared" si="1"/>
        <v>0</v>
      </c>
      <c r="C20" s="139"/>
      <c r="D20" s="139"/>
      <c r="E20" s="139"/>
      <c r="F20" s="139"/>
      <c r="G20" s="139"/>
      <c r="H20" s="139"/>
      <c r="I20" s="68"/>
    </row>
    <row r="21" ht="16.7" customHeight="1" spans="1:9">
      <c r="A21" s="140" t="s">
        <v>671</v>
      </c>
      <c r="B21" s="139">
        <f t="shared" si="1"/>
        <v>0</v>
      </c>
      <c r="C21" s="139"/>
      <c r="D21" s="139"/>
      <c r="E21" s="139"/>
      <c r="F21" s="139"/>
      <c r="G21" s="139"/>
      <c r="H21" s="139"/>
      <c r="I21" s="68"/>
    </row>
    <row r="22" ht="16.7" customHeight="1" spans="1:9">
      <c r="A22" s="140"/>
      <c r="B22" s="139">
        <f t="shared" si="1"/>
        <v>0</v>
      </c>
      <c r="C22" s="139"/>
      <c r="D22" s="139"/>
      <c r="E22" s="139"/>
      <c r="F22" s="139"/>
      <c r="G22" s="139"/>
      <c r="H22" s="139"/>
      <c r="I22" s="68"/>
    </row>
    <row r="23" ht="16.7" customHeight="1" spans="1:9">
      <c r="A23" s="138" t="s">
        <v>672</v>
      </c>
      <c r="B23" s="139">
        <f t="shared" si="1"/>
        <v>22563.5</v>
      </c>
      <c r="C23" s="139">
        <f>C24+C27+C33+C38+C56+C71+C75</f>
        <v>1922</v>
      </c>
      <c r="D23" s="139">
        <f t="shared" ref="D23:I23" si="2">D24+D27+D33+D38+D56+D71+D75</f>
        <v>644</v>
      </c>
      <c r="E23" s="139">
        <f t="shared" si="2"/>
        <v>3401</v>
      </c>
      <c r="F23" s="139">
        <f t="shared" si="2"/>
        <v>3238.5</v>
      </c>
      <c r="G23" s="139">
        <f t="shared" si="2"/>
        <v>3055.5</v>
      </c>
      <c r="H23" s="139">
        <f t="shared" si="2"/>
        <v>2479.5</v>
      </c>
      <c r="I23" s="139">
        <f t="shared" si="2"/>
        <v>7823</v>
      </c>
    </row>
    <row r="24" ht="16.7" customHeight="1" spans="1:9">
      <c r="A24" s="140" t="s">
        <v>673</v>
      </c>
      <c r="B24" s="139">
        <f t="shared" si="1"/>
        <v>70</v>
      </c>
      <c r="C24" s="139">
        <f>SUM(C25:C26)</f>
        <v>30</v>
      </c>
      <c r="D24" s="139">
        <f t="shared" ref="D24:I24" si="3">SUM(D25:D26)</f>
        <v>0</v>
      </c>
      <c r="E24" s="139">
        <f t="shared" si="3"/>
        <v>0</v>
      </c>
      <c r="F24" s="139">
        <f t="shared" si="3"/>
        <v>10</v>
      </c>
      <c r="G24" s="139">
        <f t="shared" si="3"/>
        <v>5</v>
      </c>
      <c r="H24" s="139">
        <f t="shared" si="3"/>
        <v>25</v>
      </c>
      <c r="I24" s="139">
        <f t="shared" si="3"/>
        <v>0</v>
      </c>
    </row>
    <row r="25" ht="16.7" customHeight="1" spans="1:9">
      <c r="A25" s="141" t="s">
        <v>674</v>
      </c>
      <c r="B25" s="139">
        <f t="shared" si="1"/>
        <v>40</v>
      </c>
      <c r="C25" s="139"/>
      <c r="D25" s="139"/>
      <c r="E25" s="139"/>
      <c r="F25" s="142">
        <v>10</v>
      </c>
      <c r="G25" s="142">
        <v>5</v>
      </c>
      <c r="H25" s="142">
        <v>25</v>
      </c>
      <c r="I25" s="68"/>
    </row>
    <row r="26" ht="16.7" customHeight="1" spans="1:9">
      <c r="A26" s="141" t="s">
        <v>675</v>
      </c>
      <c r="B26" s="139">
        <f t="shared" si="1"/>
        <v>30</v>
      </c>
      <c r="C26" s="139">
        <v>30</v>
      </c>
      <c r="D26" s="139"/>
      <c r="E26" s="139"/>
      <c r="F26" s="142"/>
      <c r="G26" s="142"/>
      <c r="H26" s="142"/>
      <c r="I26" s="68"/>
    </row>
    <row r="27" ht="16.7" customHeight="1" spans="1:9">
      <c r="A27" s="140" t="s">
        <v>676</v>
      </c>
      <c r="B27" s="139">
        <f t="shared" si="1"/>
        <v>790</v>
      </c>
      <c r="C27" s="139">
        <f>SUM(C28:C32)</f>
        <v>70</v>
      </c>
      <c r="D27" s="139">
        <f t="shared" ref="D27:I27" si="4">SUM(D28:D32)</f>
        <v>0</v>
      </c>
      <c r="E27" s="139">
        <f t="shared" si="4"/>
        <v>0</v>
      </c>
      <c r="F27" s="139">
        <f t="shared" si="4"/>
        <v>0</v>
      </c>
      <c r="G27" s="139">
        <f t="shared" si="4"/>
        <v>250</v>
      </c>
      <c r="H27" s="139">
        <f t="shared" si="4"/>
        <v>0</v>
      </c>
      <c r="I27" s="139">
        <f t="shared" si="4"/>
        <v>470</v>
      </c>
    </row>
    <row r="28" ht="16.7" customHeight="1" spans="1:9">
      <c r="A28" s="141" t="s">
        <v>677</v>
      </c>
      <c r="B28" s="139">
        <f t="shared" si="1"/>
        <v>370</v>
      </c>
      <c r="C28" s="139"/>
      <c r="D28" s="139"/>
      <c r="E28" s="139"/>
      <c r="F28" s="139"/>
      <c r="G28" s="139"/>
      <c r="H28" s="139"/>
      <c r="I28" s="68">
        <v>370</v>
      </c>
    </row>
    <row r="29" ht="16.7" customHeight="1" spans="1:9">
      <c r="A29" s="143" t="s">
        <v>678</v>
      </c>
      <c r="B29" s="139">
        <f t="shared" si="1"/>
        <v>70</v>
      </c>
      <c r="C29" s="142">
        <v>70</v>
      </c>
      <c r="D29" s="142"/>
      <c r="E29" s="142"/>
      <c r="F29" s="142"/>
      <c r="G29" s="142"/>
      <c r="H29" s="139"/>
      <c r="I29" s="68"/>
    </row>
    <row r="30" ht="16.7" customHeight="1" spans="1:9">
      <c r="A30" s="143" t="s">
        <v>679</v>
      </c>
      <c r="B30" s="139">
        <f t="shared" si="1"/>
        <v>70</v>
      </c>
      <c r="C30" s="142"/>
      <c r="D30" s="142"/>
      <c r="E30" s="142"/>
      <c r="F30" s="142"/>
      <c r="G30" s="142">
        <v>70</v>
      </c>
      <c r="H30" s="139"/>
      <c r="I30" s="68"/>
    </row>
    <row r="31" ht="16.7" customHeight="1" spans="1:9">
      <c r="A31" s="143" t="s">
        <v>680</v>
      </c>
      <c r="B31" s="139">
        <f t="shared" si="1"/>
        <v>180</v>
      </c>
      <c r="C31" s="142"/>
      <c r="D31" s="142"/>
      <c r="E31" s="142"/>
      <c r="F31" s="142"/>
      <c r="G31" s="142">
        <v>180</v>
      </c>
      <c r="H31" s="139"/>
      <c r="I31" s="68"/>
    </row>
    <row r="32" ht="16.7" customHeight="1" spans="1:9">
      <c r="A32" s="144" t="s">
        <v>681</v>
      </c>
      <c r="B32" s="139">
        <f t="shared" si="1"/>
        <v>100</v>
      </c>
      <c r="C32" s="139"/>
      <c r="D32" s="139"/>
      <c r="E32" s="139"/>
      <c r="F32" s="139"/>
      <c r="G32" s="139"/>
      <c r="H32" s="139"/>
      <c r="I32" s="68">
        <v>100</v>
      </c>
    </row>
    <row r="33" ht="16.7" customHeight="1" spans="1:9">
      <c r="A33" s="140" t="s">
        <v>682</v>
      </c>
      <c r="B33" s="139">
        <f t="shared" si="1"/>
        <v>637</v>
      </c>
      <c r="C33" s="139">
        <f>SUM(C34:C37)</f>
        <v>45</v>
      </c>
      <c r="D33" s="139">
        <f t="shared" ref="D33:I33" si="5">SUM(D34:D37)</f>
        <v>32</v>
      </c>
      <c r="E33" s="139">
        <f t="shared" si="5"/>
        <v>108</v>
      </c>
      <c r="F33" s="139">
        <f t="shared" si="5"/>
        <v>50</v>
      </c>
      <c r="G33" s="139">
        <f t="shared" si="5"/>
        <v>335</v>
      </c>
      <c r="H33" s="139">
        <f t="shared" si="5"/>
        <v>67</v>
      </c>
      <c r="I33" s="139">
        <f t="shared" si="5"/>
        <v>0</v>
      </c>
    </row>
    <row r="34" ht="16.7" customHeight="1" spans="1:9">
      <c r="A34" s="145" t="s">
        <v>683</v>
      </c>
      <c r="B34" s="139">
        <f t="shared" si="1"/>
        <v>80</v>
      </c>
      <c r="C34" s="142"/>
      <c r="D34" s="142"/>
      <c r="E34" s="142">
        <v>80</v>
      </c>
      <c r="F34" s="142"/>
      <c r="G34" s="142"/>
      <c r="H34" s="142"/>
      <c r="I34" s="68"/>
    </row>
    <row r="35" ht="16.7" customHeight="1" spans="1:9">
      <c r="A35" s="146" t="s">
        <v>684</v>
      </c>
      <c r="B35" s="139">
        <f t="shared" si="1"/>
        <v>50</v>
      </c>
      <c r="C35" s="142"/>
      <c r="D35" s="142"/>
      <c r="E35" s="142"/>
      <c r="F35" s="142">
        <v>50</v>
      </c>
      <c r="G35" s="142"/>
      <c r="H35" s="142"/>
      <c r="I35" s="68"/>
    </row>
    <row r="36" ht="16.7" customHeight="1" spans="1:9">
      <c r="A36" s="146" t="s">
        <v>685</v>
      </c>
      <c r="B36" s="139">
        <f t="shared" si="1"/>
        <v>105</v>
      </c>
      <c r="C36" s="142">
        <v>45</v>
      </c>
      <c r="D36" s="142">
        <v>32</v>
      </c>
      <c r="E36" s="142">
        <v>28</v>
      </c>
      <c r="F36" s="142"/>
      <c r="G36" s="142"/>
      <c r="H36" s="142"/>
      <c r="I36" s="68"/>
    </row>
    <row r="37" ht="16.7" customHeight="1" spans="1:9">
      <c r="A37" s="146" t="s">
        <v>686</v>
      </c>
      <c r="B37" s="139">
        <f t="shared" si="1"/>
        <v>402</v>
      </c>
      <c r="C37" s="142"/>
      <c r="D37" s="142"/>
      <c r="E37" s="142"/>
      <c r="F37" s="142"/>
      <c r="G37" s="142">
        <v>335</v>
      </c>
      <c r="H37" s="142">
        <v>67</v>
      </c>
      <c r="I37" s="68"/>
    </row>
    <row r="38" ht="16.7" customHeight="1" spans="1:9">
      <c r="A38" s="140" t="s">
        <v>687</v>
      </c>
      <c r="B38" s="139">
        <f t="shared" ref="B38:B55" si="6">SUM(C38:I38)</f>
        <v>14833</v>
      </c>
      <c r="C38" s="139">
        <f>SUM(C39:C55)</f>
        <v>1738</v>
      </c>
      <c r="D38" s="139">
        <f t="shared" ref="D38:I38" si="7">SUM(D39:D55)</f>
        <v>602</v>
      </c>
      <c r="E38" s="139">
        <f t="shared" si="7"/>
        <v>3263</v>
      </c>
      <c r="F38" s="139">
        <f t="shared" si="7"/>
        <v>1275</v>
      </c>
      <c r="G38" s="139">
        <f t="shared" si="7"/>
        <v>646</v>
      </c>
      <c r="H38" s="139">
        <f t="shared" si="7"/>
        <v>756</v>
      </c>
      <c r="I38" s="139">
        <f t="shared" si="7"/>
        <v>6553</v>
      </c>
    </row>
    <row r="39" ht="16.7" customHeight="1" spans="1:9">
      <c r="A39" s="141" t="s">
        <v>688</v>
      </c>
      <c r="B39" s="139">
        <f t="shared" si="6"/>
        <v>2125</v>
      </c>
      <c r="C39" s="142">
        <v>1100</v>
      </c>
      <c r="D39" s="142">
        <v>235</v>
      </c>
      <c r="E39" s="142">
        <v>790</v>
      </c>
      <c r="F39" s="142"/>
      <c r="G39" s="142"/>
      <c r="H39" s="142"/>
      <c r="I39" s="68"/>
    </row>
    <row r="40" ht="16.7" customHeight="1" spans="1:9">
      <c r="A40" s="147" t="s">
        <v>689</v>
      </c>
      <c r="B40" s="139">
        <f t="shared" si="6"/>
        <v>51</v>
      </c>
      <c r="C40" s="142"/>
      <c r="D40" s="142"/>
      <c r="E40" s="142"/>
      <c r="F40" s="142"/>
      <c r="G40" s="142">
        <v>51</v>
      </c>
      <c r="H40" s="142"/>
      <c r="I40" s="68"/>
    </row>
    <row r="41" ht="16.7" customHeight="1" spans="1:9">
      <c r="A41" s="147" t="s">
        <v>690</v>
      </c>
      <c r="B41" s="139">
        <f t="shared" si="6"/>
        <v>112</v>
      </c>
      <c r="C41" s="142"/>
      <c r="D41" s="142"/>
      <c r="E41" s="142"/>
      <c r="F41" s="142">
        <v>112</v>
      </c>
      <c r="G41" s="142"/>
      <c r="H41" s="142"/>
      <c r="I41" s="68"/>
    </row>
    <row r="42" ht="16.7" customHeight="1" spans="1:9">
      <c r="A42" s="147" t="s">
        <v>691</v>
      </c>
      <c r="B42" s="139">
        <f t="shared" si="6"/>
        <v>7</v>
      </c>
      <c r="C42" s="142"/>
      <c r="D42" s="142"/>
      <c r="E42" s="142"/>
      <c r="F42" s="142"/>
      <c r="G42" s="142"/>
      <c r="H42" s="142">
        <v>7</v>
      </c>
      <c r="I42" s="68"/>
    </row>
    <row r="43" ht="18" customHeight="1" spans="1:9">
      <c r="A43" s="145" t="s">
        <v>692</v>
      </c>
      <c r="B43" s="139">
        <f t="shared" si="6"/>
        <v>200</v>
      </c>
      <c r="C43" s="142"/>
      <c r="D43" s="142"/>
      <c r="E43" s="142"/>
      <c r="F43" s="142">
        <v>200</v>
      </c>
      <c r="G43" s="142"/>
      <c r="H43" s="142"/>
      <c r="I43" s="68"/>
    </row>
    <row r="44" ht="16.7" customHeight="1" spans="1:9">
      <c r="A44" s="145" t="s">
        <v>693</v>
      </c>
      <c r="B44" s="139">
        <f t="shared" si="6"/>
        <v>4</v>
      </c>
      <c r="C44" s="142"/>
      <c r="D44" s="142"/>
      <c r="E44" s="142"/>
      <c r="F44" s="142"/>
      <c r="G44" s="142"/>
      <c r="H44" s="142">
        <v>4</v>
      </c>
      <c r="I44" s="68"/>
    </row>
    <row r="45" ht="16.7" customHeight="1" spans="1:9">
      <c r="A45" s="145" t="s">
        <v>694</v>
      </c>
      <c r="B45" s="139">
        <f t="shared" si="6"/>
        <v>10</v>
      </c>
      <c r="C45" s="142"/>
      <c r="D45" s="142"/>
      <c r="E45" s="142"/>
      <c r="F45" s="142"/>
      <c r="G45" s="142"/>
      <c r="H45" s="142">
        <v>10</v>
      </c>
      <c r="I45" s="68"/>
    </row>
    <row r="46" ht="16.7" customHeight="1" spans="1:9">
      <c r="A46" s="145" t="s">
        <v>695</v>
      </c>
      <c r="B46" s="139">
        <f t="shared" si="6"/>
        <v>1968</v>
      </c>
      <c r="C46" s="142">
        <v>120</v>
      </c>
      <c r="D46" s="142">
        <v>18</v>
      </c>
      <c r="E46" s="142">
        <v>1830</v>
      </c>
      <c r="F46" s="142"/>
      <c r="G46" s="142"/>
      <c r="H46" s="142"/>
      <c r="I46" s="68"/>
    </row>
    <row r="47" ht="16.7" customHeight="1" spans="1:9">
      <c r="A47" s="145" t="s">
        <v>696</v>
      </c>
      <c r="B47" s="139">
        <f t="shared" si="6"/>
        <v>230</v>
      </c>
      <c r="C47" s="142"/>
      <c r="D47" s="142"/>
      <c r="E47" s="142"/>
      <c r="F47" s="142">
        <v>87</v>
      </c>
      <c r="G47" s="142">
        <v>143</v>
      </c>
      <c r="H47" s="142"/>
      <c r="I47" s="68"/>
    </row>
    <row r="48" ht="16.7" customHeight="1" spans="1:9">
      <c r="A48" s="145" t="s">
        <v>697</v>
      </c>
      <c r="B48" s="139">
        <f t="shared" si="6"/>
        <v>131</v>
      </c>
      <c r="C48" s="142">
        <v>42</v>
      </c>
      <c r="D48" s="142">
        <v>32</v>
      </c>
      <c r="E48" s="142">
        <v>57</v>
      </c>
      <c r="F48" s="142"/>
      <c r="G48" s="142"/>
      <c r="H48" s="142"/>
      <c r="I48" s="68"/>
    </row>
    <row r="49" ht="16.7" customHeight="1" spans="1:9">
      <c r="A49" s="145" t="s">
        <v>698</v>
      </c>
      <c r="B49" s="139">
        <f t="shared" si="6"/>
        <v>58</v>
      </c>
      <c r="C49" s="142"/>
      <c r="D49" s="142"/>
      <c r="E49" s="142"/>
      <c r="F49" s="142">
        <v>24</v>
      </c>
      <c r="G49" s="142">
        <v>22</v>
      </c>
      <c r="H49" s="142">
        <v>12</v>
      </c>
      <c r="I49" s="68"/>
    </row>
    <row r="50" ht="16.7" customHeight="1" spans="1:9">
      <c r="A50" s="145" t="s">
        <v>699</v>
      </c>
      <c r="B50" s="139">
        <f t="shared" si="6"/>
        <v>280</v>
      </c>
      <c r="C50" s="142"/>
      <c r="D50" s="142"/>
      <c r="E50" s="142"/>
      <c r="F50" s="142">
        <v>110</v>
      </c>
      <c r="G50" s="142">
        <v>90</v>
      </c>
      <c r="H50" s="142">
        <v>80</v>
      </c>
      <c r="I50" s="68"/>
    </row>
    <row r="51" ht="16.7" customHeight="1" spans="1:9">
      <c r="A51" s="145" t="s">
        <v>700</v>
      </c>
      <c r="B51" s="139">
        <f t="shared" si="6"/>
        <v>300</v>
      </c>
      <c r="C51" s="142"/>
      <c r="D51" s="142"/>
      <c r="E51" s="142"/>
      <c r="F51" s="142"/>
      <c r="G51" s="142"/>
      <c r="H51" s="142"/>
      <c r="I51" s="68">
        <v>300</v>
      </c>
    </row>
    <row r="52" ht="16.7" customHeight="1" spans="1:9">
      <c r="A52" s="145" t="s">
        <v>701</v>
      </c>
      <c r="B52" s="139">
        <f t="shared" si="6"/>
        <v>3100</v>
      </c>
      <c r="C52" s="142"/>
      <c r="D52" s="142"/>
      <c r="E52" s="142"/>
      <c r="F52" s="142">
        <v>742</v>
      </c>
      <c r="G52" s="142">
        <v>340</v>
      </c>
      <c r="H52" s="142">
        <v>643</v>
      </c>
      <c r="I52" s="68">
        <v>1375</v>
      </c>
    </row>
    <row r="53" ht="16.7" customHeight="1" spans="1:9">
      <c r="A53" s="145" t="s">
        <v>702</v>
      </c>
      <c r="B53" s="139">
        <f t="shared" si="6"/>
        <v>4878</v>
      </c>
      <c r="C53" s="142"/>
      <c r="D53" s="142"/>
      <c r="E53" s="142"/>
      <c r="F53" s="142"/>
      <c r="G53" s="142"/>
      <c r="H53" s="142"/>
      <c r="I53" s="68">
        <v>4878</v>
      </c>
    </row>
    <row r="54" ht="16.7" customHeight="1" spans="1:9">
      <c r="A54" s="145" t="s">
        <v>703</v>
      </c>
      <c r="B54" s="139">
        <f t="shared" si="6"/>
        <v>929</v>
      </c>
      <c r="C54" s="142">
        <v>476</v>
      </c>
      <c r="D54" s="142">
        <v>217</v>
      </c>
      <c r="E54" s="142">
        <v>236</v>
      </c>
      <c r="F54" s="142"/>
      <c r="G54" s="142"/>
      <c r="H54" s="142"/>
      <c r="I54" s="68"/>
    </row>
    <row r="55" ht="16.7" customHeight="1" spans="1:9">
      <c r="A55" s="145" t="s">
        <v>704</v>
      </c>
      <c r="B55" s="139">
        <f t="shared" si="6"/>
        <v>450</v>
      </c>
      <c r="C55" s="142"/>
      <c r="D55" s="142">
        <v>100</v>
      </c>
      <c r="E55" s="142">
        <v>350</v>
      </c>
      <c r="F55" s="142"/>
      <c r="G55" s="142"/>
      <c r="H55" s="142"/>
      <c r="I55" s="68"/>
    </row>
    <row r="56" ht="16.7" customHeight="1" spans="1:9">
      <c r="A56" s="140" t="s">
        <v>705</v>
      </c>
      <c r="B56" s="139">
        <f t="shared" ref="B56:B79" si="8">SUM(C56:I56)</f>
        <v>5101</v>
      </c>
      <c r="C56" s="139">
        <f>SUM(C57:C70)</f>
        <v>29</v>
      </c>
      <c r="D56" s="139">
        <f t="shared" ref="D56:I56" si="9">SUM(D57:D70)</f>
        <v>10</v>
      </c>
      <c r="E56" s="139">
        <f t="shared" si="9"/>
        <v>30</v>
      </c>
      <c r="F56" s="139">
        <f t="shared" si="9"/>
        <v>1424</v>
      </c>
      <c r="G56" s="139">
        <f t="shared" si="9"/>
        <v>1348</v>
      </c>
      <c r="H56" s="139">
        <f t="shared" si="9"/>
        <v>1560</v>
      </c>
      <c r="I56" s="139">
        <f t="shared" si="9"/>
        <v>700</v>
      </c>
    </row>
    <row r="57" ht="16.7" customHeight="1" spans="1:9">
      <c r="A57" s="141" t="s">
        <v>706</v>
      </c>
      <c r="B57" s="139">
        <f t="shared" si="8"/>
        <v>250</v>
      </c>
      <c r="C57" s="142"/>
      <c r="D57" s="142"/>
      <c r="E57" s="142"/>
      <c r="F57" s="142"/>
      <c r="G57" s="142"/>
      <c r="H57" s="142"/>
      <c r="I57" s="68">
        <v>250</v>
      </c>
    </row>
    <row r="58" ht="16.7" customHeight="1" spans="1:9">
      <c r="A58" s="145" t="s">
        <v>707</v>
      </c>
      <c r="B58" s="139">
        <f t="shared" si="8"/>
        <v>350</v>
      </c>
      <c r="C58" s="142"/>
      <c r="D58" s="142"/>
      <c r="E58" s="142"/>
      <c r="F58" s="142">
        <v>350</v>
      </c>
      <c r="G58" s="142"/>
      <c r="H58" s="142"/>
      <c r="I58" s="68"/>
    </row>
    <row r="59" ht="16.7" customHeight="1" spans="1:9">
      <c r="A59" s="145" t="s">
        <v>708</v>
      </c>
      <c r="B59" s="139">
        <f t="shared" si="8"/>
        <v>30</v>
      </c>
      <c r="C59" s="142"/>
      <c r="D59" s="142"/>
      <c r="E59" s="142"/>
      <c r="F59" s="142">
        <v>30</v>
      </c>
      <c r="G59" s="142"/>
      <c r="H59" s="142"/>
      <c r="I59" s="68"/>
    </row>
    <row r="60" ht="16.7" customHeight="1" spans="1:9">
      <c r="A60" s="145" t="s">
        <v>709</v>
      </c>
      <c r="B60" s="139">
        <f t="shared" si="8"/>
        <v>212</v>
      </c>
      <c r="C60" s="142"/>
      <c r="D60" s="142"/>
      <c r="E60" s="142"/>
      <c r="F60" s="142">
        <v>62</v>
      </c>
      <c r="G60" s="142">
        <v>150</v>
      </c>
      <c r="H60" s="142"/>
      <c r="I60" s="68"/>
    </row>
    <row r="61" ht="16.7" customHeight="1" spans="1:9">
      <c r="A61" s="145" t="s">
        <v>710</v>
      </c>
      <c r="B61" s="139">
        <f t="shared" si="8"/>
        <v>300</v>
      </c>
      <c r="C61" s="142"/>
      <c r="D61" s="142"/>
      <c r="E61" s="142"/>
      <c r="F61" s="142"/>
      <c r="G61" s="142">
        <v>150</v>
      </c>
      <c r="H61" s="142">
        <v>100</v>
      </c>
      <c r="I61" s="68">
        <v>50</v>
      </c>
    </row>
    <row r="62" ht="16.7" customHeight="1" spans="1:9">
      <c r="A62" s="142" t="s">
        <v>711</v>
      </c>
      <c r="B62" s="139">
        <f t="shared" si="8"/>
        <v>150</v>
      </c>
      <c r="C62" s="142"/>
      <c r="D62" s="142"/>
      <c r="E62" s="142"/>
      <c r="F62" s="142"/>
      <c r="G62" s="142">
        <v>150</v>
      </c>
      <c r="H62" s="142"/>
      <c r="I62" s="68"/>
    </row>
    <row r="63" ht="16.7" customHeight="1" spans="1:9">
      <c r="A63" s="142" t="s">
        <v>712</v>
      </c>
      <c r="B63" s="139">
        <f t="shared" si="8"/>
        <v>117</v>
      </c>
      <c r="C63" s="142">
        <v>29</v>
      </c>
      <c r="D63" s="142">
        <v>10</v>
      </c>
      <c r="E63" s="142">
        <v>30</v>
      </c>
      <c r="F63" s="142">
        <v>17</v>
      </c>
      <c r="G63" s="142">
        <v>19</v>
      </c>
      <c r="H63" s="142">
        <v>12</v>
      </c>
      <c r="I63" s="68"/>
    </row>
    <row r="64" ht="16.7" customHeight="1" spans="1:9">
      <c r="A64" s="142" t="s">
        <v>713</v>
      </c>
      <c r="B64" s="139">
        <f t="shared" si="8"/>
        <v>150</v>
      </c>
      <c r="C64" s="142"/>
      <c r="D64" s="142"/>
      <c r="E64" s="142"/>
      <c r="F64" s="142">
        <v>150</v>
      </c>
      <c r="G64" s="142"/>
      <c r="H64" s="142"/>
      <c r="I64" s="68"/>
    </row>
    <row r="65" ht="16.7" customHeight="1" spans="1:9">
      <c r="A65" s="145" t="s">
        <v>714</v>
      </c>
      <c r="B65" s="139">
        <f t="shared" si="8"/>
        <v>48</v>
      </c>
      <c r="C65" s="142"/>
      <c r="D65" s="142"/>
      <c r="E65" s="142"/>
      <c r="F65" s="142">
        <v>15</v>
      </c>
      <c r="G65" s="142">
        <v>9</v>
      </c>
      <c r="H65" s="142">
        <v>24</v>
      </c>
      <c r="I65" s="68"/>
    </row>
    <row r="66" ht="16.7" customHeight="1" spans="1:9">
      <c r="A66" s="145" t="s">
        <v>715</v>
      </c>
      <c r="B66" s="139">
        <f t="shared" si="8"/>
        <v>1100</v>
      </c>
      <c r="C66" s="142"/>
      <c r="D66" s="142"/>
      <c r="E66" s="142"/>
      <c r="F66" s="142"/>
      <c r="G66" s="142"/>
      <c r="H66" s="142">
        <v>1100</v>
      </c>
      <c r="I66" s="68"/>
    </row>
    <row r="67" ht="16.7" customHeight="1" spans="1:9">
      <c r="A67" s="145" t="s">
        <v>716</v>
      </c>
      <c r="B67" s="139">
        <f t="shared" si="8"/>
        <v>304</v>
      </c>
      <c r="C67" s="142"/>
      <c r="D67" s="142"/>
      <c r="E67" s="142"/>
      <c r="F67" s="142"/>
      <c r="G67" s="142">
        <v>280</v>
      </c>
      <c r="H67" s="142">
        <v>24</v>
      </c>
      <c r="I67" s="68"/>
    </row>
    <row r="68" ht="16.7" customHeight="1" spans="1:9">
      <c r="A68" s="145" t="s">
        <v>717</v>
      </c>
      <c r="B68" s="139">
        <f t="shared" si="8"/>
        <v>90</v>
      </c>
      <c r="C68" s="142"/>
      <c r="D68" s="142"/>
      <c r="E68" s="142"/>
      <c r="F68" s="142"/>
      <c r="G68" s="142">
        <v>90</v>
      </c>
      <c r="H68" s="142"/>
      <c r="I68" s="68"/>
    </row>
    <row r="69" ht="16.7" customHeight="1" spans="1:9">
      <c r="A69" s="147" t="s">
        <v>718</v>
      </c>
      <c r="B69" s="139">
        <f t="shared" si="8"/>
        <v>400</v>
      </c>
      <c r="C69" s="142"/>
      <c r="D69" s="142"/>
      <c r="E69" s="142"/>
      <c r="F69" s="142"/>
      <c r="G69" s="142"/>
      <c r="H69" s="142"/>
      <c r="I69" s="68">
        <v>400</v>
      </c>
    </row>
    <row r="70" ht="16.7" customHeight="1" spans="1:9">
      <c r="A70" s="147" t="s">
        <v>719</v>
      </c>
      <c r="B70" s="139">
        <f t="shared" si="8"/>
        <v>1600</v>
      </c>
      <c r="C70" s="142"/>
      <c r="D70" s="142"/>
      <c r="E70" s="142"/>
      <c r="F70" s="142">
        <v>800</v>
      </c>
      <c r="G70" s="142">
        <v>500</v>
      </c>
      <c r="H70" s="142">
        <v>300</v>
      </c>
      <c r="I70" s="68"/>
    </row>
    <row r="71" ht="16.7" customHeight="1" spans="1:9">
      <c r="A71" s="140" t="s">
        <v>720</v>
      </c>
      <c r="B71" s="139">
        <f t="shared" si="8"/>
        <v>378</v>
      </c>
      <c r="C71" s="139">
        <f>SUM(C72:C74)</f>
        <v>0</v>
      </c>
      <c r="D71" s="139">
        <f t="shared" ref="D71:I71" si="10">SUM(D72:D74)</f>
        <v>0</v>
      </c>
      <c r="E71" s="139">
        <f t="shared" si="10"/>
        <v>0</v>
      </c>
      <c r="F71" s="139">
        <f t="shared" si="10"/>
        <v>78</v>
      </c>
      <c r="G71" s="139">
        <f t="shared" si="10"/>
        <v>200</v>
      </c>
      <c r="H71" s="139">
        <f t="shared" si="10"/>
        <v>0</v>
      </c>
      <c r="I71" s="139">
        <f t="shared" si="10"/>
        <v>100</v>
      </c>
    </row>
    <row r="72" ht="16.7" customHeight="1" spans="1:9">
      <c r="A72" s="145" t="s">
        <v>721</v>
      </c>
      <c r="B72" s="139">
        <f t="shared" si="8"/>
        <v>100</v>
      </c>
      <c r="C72" s="142"/>
      <c r="D72" s="142"/>
      <c r="E72" s="142"/>
      <c r="F72" s="142"/>
      <c r="G72" s="142"/>
      <c r="H72" s="142"/>
      <c r="I72" s="68">
        <v>100</v>
      </c>
    </row>
    <row r="73" ht="16.7" customHeight="1" spans="1:9">
      <c r="A73" s="145" t="s">
        <v>722</v>
      </c>
      <c r="B73" s="139">
        <f t="shared" si="8"/>
        <v>78</v>
      </c>
      <c r="C73" s="142"/>
      <c r="D73" s="142"/>
      <c r="E73" s="142"/>
      <c r="F73" s="142">
        <v>78</v>
      </c>
      <c r="G73" s="142"/>
      <c r="H73" s="142"/>
      <c r="I73" s="68"/>
    </row>
    <row r="74" ht="16.7" customHeight="1" spans="1:9">
      <c r="A74" s="145" t="s">
        <v>723</v>
      </c>
      <c r="B74" s="139">
        <f t="shared" si="8"/>
        <v>200</v>
      </c>
      <c r="C74" s="142"/>
      <c r="D74" s="142"/>
      <c r="E74" s="142"/>
      <c r="F74" s="142"/>
      <c r="G74" s="142">
        <v>200</v>
      </c>
      <c r="H74" s="142"/>
      <c r="I74" s="68"/>
    </row>
    <row r="75" ht="16.7" customHeight="1" spans="1:9">
      <c r="A75" s="140" t="s">
        <v>724</v>
      </c>
      <c r="B75" s="139">
        <f t="shared" si="8"/>
        <v>754.5</v>
      </c>
      <c r="C75" s="139">
        <f>SUM(C76:C79)</f>
        <v>10</v>
      </c>
      <c r="D75" s="139">
        <f t="shared" ref="D75:I75" si="11">SUM(D76:D79)</f>
        <v>0</v>
      </c>
      <c r="E75" s="139">
        <f t="shared" si="11"/>
        <v>0</v>
      </c>
      <c r="F75" s="139">
        <f t="shared" si="11"/>
        <v>401.5</v>
      </c>
      <c r="G75" s="139">
        <f t="shared" si="11"/>
        <v>271.5</v>
      </c>
      <c r="H75" s="139">
        <f t="shared" si="11"/>
        <v>71.5</v>
      </c>
      <c r="I75" s="139">
        <f t="shared" si="11"/>
        <v>0</v>
      </c>
    </row>
    <row r="76" ht="16.7" customHeight="1" spans="1:9">
      <c r="A76" s="141" t="s">
        <v>725</v>
      </c>
      <c r="B76" s="139">
        <f t="shared" si="8"/>
        <v>200</v>
      </c>
      <c r="C76" s="142">
        <v>10</v>
      </c>
      <c r="D76" s="142"/>
      <c r="E76" s="142"/>
      <c r="F76" s="142">
        <v>70</v>
      </c>
      <c r="G76" s="142">
        <v>60</v>
      </c>
      <c r="H76" s="142">
        <v>60</v>
      </c>
      <c r="I76" s="68"/>
    </row>
    <row r="77" ht="16.7" customHeight="1" spans="1:9">
      <c r="A77" s="145" t="s">
        <v>726</v>
      </c>
      <c r="B77" s="139">
        <f t="shared" si="8"/>
        <v>150</v>
      </c>
      <c r="C77" s="142"/>
      <c r="D77" s="142"/>
      <c r="E77" s="142"/>
      <c r="F77" s="142">
        <v>150</v>
      </c>
      <c r="G77" s="142"/>
      <c r="H77" s="142"/>
      <c r="I77" s="68"/>
    </row>
    <row r="78" ht="16.7" customHeight="1" spans="1:9">
      <c r="A78" s="145" t="s">
        <v>727</v>
      </c>
      <c r="B78" s="139">
        <f t="shared" si="8"/>
        <v>370</v>
      </c>
      <c r="C78" s="142"/>
      <c r="D78" s="142"/>
      <c r="E78" s="142"/>
      <c r="F78" s="142">
        <v>170</v>
      </c>
      <c r="G78" s="142">
        <v>200</v>
      </c>
      <c r="H78" s="142"/>
      <c r="I78" s="68"/>
    </row>
    <row r="79" ht="16.7" customHeight="1" spans="1:9">
      <c r="A79" s="148" t="s">
        <v>728</v>
      </c>
      <c r="B79" s="139">
        <f t="shared" si="8"/>
        <v>34.5</v>
      </c>
      <c r="C79" s="142"/>
      <c r="D79" s="142"/>
      <c r="E79" s="142"/>
      <c r="F79" s="142">
        <v>11.5</v>
      </c>
      <c r="G79" s="142">
        <v>11.5</v>
      </c>
      <c r="H79" s="142">
        <v>11.5</v>
      </c>
      <c r="I79" s="68"/>
    </row>
    <row r="81" spans="1:4">
      <c r="A81" s="149" t="s">
        <v>729</v>
      </c>
      <c r="B81" s="149"/>
      <c r="C81" s="149"/>
      <c r="D81" s="149"/>
    </row>
  </sheetData>
  <mergeCells count="2">
    <mergeCell ref="A2:I2"/>
    <mergeCell ref="A81:D81"/>
  </mergeCells>
  <pageMargins left="0.707638888888889" right="0.707638888888889" top="0.747916666666667" bottom="0.747916666666667" header="0.313888888888889" footer="0.313888888888889"/>
  <pageSetup paperSize="9" scale="78" fitToHeight="0" orientation="landscape"/>
  <headerFooter>
    <oddFooter>&amp;C附表1-7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7"/>
  <sheetViews>
    <sheetView workbookViewId="0">
      <selection activeCell="A14" sqref="A14:D14"/>
    </sheetView>
  </sheetViews>
  <sheetFormatPr defaultColWidth="8.625" defaultRowHeight="14.25" outlineLevelCol="5"/>
  <cols>
    <col min="1" max="1" width="43.125" style="107" customWidth="1"/>
    <col min="2" max="2" width="13" style="107" customWidth="1"/>
    <col min="3" max="3" width="13.5" style="107" customWidth="1"/>
    <col min="4" max="4" width="16" style="108" customWidth="1"/>
    <col min="5" max="16384" width="8.625" style="107"/>
  </cols>
  <sheetData>
    <row r="1" ht="22.35" customHeight="1" spans="1:6">
      <c r="A1" s="109" t="s">
        <v>730</v>
      </c>
      <c r="B1" s="110"/>
      <c r="C1" s="110"/>
      <c r="D1" s="111"/>
    </row>
    <row r="2" ht="21" spans="1:6">
      <c r="A2" s="112" t="s">
        <v>731</v>
      </c>
      <c r="B2" s="112"/>
      <c r="C2" s="112"/>
      <c r="D2" s="113"/>
    </row>
    <row r="3" spans="1:6">
      <c r="A3" s="114" t="s">
        <v>48</v>
      </c>
      <c r="B3" s="114"/>
      <c r="C3" s="114"/>
      <c r="D3" s="115"/>
    </row>
    <row r="4" ht="41.25" customHeight="1" spans="1:6">
      <c r="A4" s="116" t="s">
        <v>569</v>
      </c>
      <c r="B4" s="105" t="s">
        <v>50</v>
      </c>
      <c r="C4" s="106" t="s">
        <v>732</v>
      </c>
      <c r="D4" s="117" t="s">
        <v>52</v>
      </c>
    </row>
    <row r="5" ht="24.6" customHeight="1" spans="1:6">
      <c r="A5" s="118" t="s">
        <v>733</v>
      </c>
      <c r="B5" s="118">
        <v>922.39</v>
      </c>
      <c r="C5" s="119">
        <v>1385</v>
      </c>
      <c r="D5" s="120">
        <f t="shared" ref="D5:D10" si="0">B5/C5*100</f>
        <v>66.6</v>
      </c>
    </row>
    <row r="6" ht="32.45" customHeight="1" spans="1:6">
      <c r="A6" s="121" t="s">
        <v>734</v>
      </c>
      <c r="B6" s="121">
        <v>14.3</v>
      </c>
      <c r="C6" s="122">
        <v>35</v>
      </c>
      <c r="D6" s="120">
        <f t="shared" si="0"/>
        <v>40.86</v>
      </c>
    </row>
    <row r="7" ht="32.45" customHeight="1" spans="1:6">
      <c r="A7" s="121" t="s">
        <v>735</v>
      </c>
      <c r="B7" s="121">
        <v>142.97</v>
      </c>
      <c r="C7" s="122">
        <v>150</v>
      </c>
      <c r="D7" s="120">
        <f t="shared" si="0"/>
        <v>95.31</v>
      </c>
    </row>
    <row r="8" ht="32.45" customHeight="1" spans="1:6">
      <c r="A8" s="121" t="s">
        <v>736</v>
      </c>
      <c r="B8" s="121">
        <v>765.12</v>
      </c>
      <c r="C8" s="122">
        <v>1200</v>
      </c>
      <c r="D8" s="120">
        <f t="shared" si="0"/>
        <v>63.76</v>
      </c>
    </row>
    <row r="9" ht="32.45" customHeight="1" spans="1:6">
      <c r="A9" s="123" t="s">
        <v>737</v>
      </c>
      <c r="B9" s="124">
        <v>765.12</v>
      </c>
      <c r="C9" s="122">
        <v>1150</v>
      </c>
      <c r="D9" s="120">
        <f t="shared" si="0"/>
        <v>66.53</v>
      </c>
      <c r="F9" s="125"/>
    </row>
    <row r="10" ht="32.45" customHeight="1" spans="1:6">
      <c r="A10" s="123" t="s">
        <v>738</v>
      </c>
      <c r="B10" s="123">
        <v>0</v>
      </c>
      <c r="C10" s="126" t="s">
        <v>739</v>
      </c>
      <c r="D10" s="120">
        <f t="shared" si="0"/>
        <v>0</v>
      </c>
    </row>
    <row r="12" ht="15.6" customHeight="1" spans="1:6">
      <c r="A12" s="127" t="s">
        <v>740</v>
      </c>
    </row>
    <row r="13" ht="91.35" customHeight="1" spans="1:6">
      <c r="A13" s="128" t="s">
        <v>741</v>
      </c>
      <c r="B13" s="128"/>
      <c r="C13" s="128"/>
      <c r="D13" s="129"/>
    </row>
    <row r="14" ht="81.6" customHeight="1" spans="1:6">
      <c r="A14" s="128" t="s">
        <v>742</v>
      </c>
      <c r="B14" s="128"/>
      <c r="C14" s="128"/>
      <c r="D14" s="129"/>
    </row>
    <row r="15" spans="1:6">
      <c r="A15" s="130"/>
      <c r="B15" s="130"/>
      <c r="C15" s="130"/>
      <c r="D15" s="131"/>
    </row>
    <row r="16" spans="1:6">
      <c r="A16" s="132"/>
      <c r="B16" s="132"/>
      <c r="C16" s="132"/>
      <c r="D16" s="133"/>
    </row>
    <row r="17" spans="1:4">
      <c r="A17" s="132"/>
      <c r="B17" s="132"/>
      <c r="C17" s="132"/>
      <c r="D17" s="133"/>
    </row>
  </sheetData>
  <mergeCells count="4">
    <mergeCell ref="A2:D2"/>
    <mergeCell ref="A3:D3"/>
    <mergeCell ref="A13:D13"/>
    <mergeCell ref="A14:D14"/>
  </mergeCells>
  <pageMargins left="0.707638888888889" right="0.707638888888889" top="0.747916666666667" bottom="0.747916666666667" header="0.313888888888889" footer="0.313888888888889"/>
  <pageSetup paperSize="9" scale="95" fitToHeight="0" orientation="portrait"/>
  <headerFooter>
    <oddFooter>&amp;C附表1-8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7"/>
  <sheetViews>
    <sheetView workbookViewId="0">
      <selection activeCell="G20" sqref="G20"/>
    </sheetView>
  </sheetViews>
  <sheetFormatPr defaultColWidth="9" defaultRowHeight="14.25" outlineLevelCol="5"/>
  <cols>
    <col min="1" max="1" width="41.625" customWidth="1"/>
    <col min="2" max="3" width="11.5" customWidth="1"/>
    <col min="4" max="4" width="15.625" customWidth="1"/>
  </cols>
  <sheetData>
    <row r="1" ht="22.15" customHeight="1" spans="1:6">
      <c r="A1" s="56" t="s">
        <v>743</v>
      </c>
    </row>
    <row r="2" ht="27" customHeight="1" spans="1:6">
      <c r="A2" s="57" t="s">
        <v>744</v>
      </c>
      <c r="B2" s="57"/>
      <c r="C2" s="57"/>
      <c r="D2" s="57"/>
    </row>
    <row r="3" spans="1:6">
      <c r="A3" s="58"/>
      <c r="B3" s="59"/>
      <c r="C3" s="59"/>
      <c r="D3" s="87" t="s">
        <v>646</v>
      </c>
    </row>
    <row r="4" ht="27" spans="1:6">
      <c r="A4" s="69" t="s">
        <v>745</v>
      </c>
      <c r="B4" s="105" t="s">
        <v>50</v>
      </c>
      <c r="C4" s="106" t="s">
        <v>51</v>
      </c>
      <c r="D4" s="106" t="s">
        <v>52</v>
      </c>
    </row>
    <row r="5" ht="17.45" customHeight="1" spans="1:6">
      <c r="A5" s="100" t="s">
        <v>746</v>
      </c>
      <c r="B5" s="101">
        <v>0</v>
      </c>
      <c r="C5" s="101">
        <v>0</v>
      </c>
      <c r="D5" s="101"/>
    </row>
    <row r="6" ht="17.45" customHeight="1" spans="1:6">
      <c r="A6" s="100" t="s">
        <v>747</v>
      </c>
      <c r="B6" s="101">
        <v>0</v>
      </c>
      <c r="C6" s="101">
        <v>0</v>
      </c>
      <c r="D6" s="101"/>
    </row>
    <row r="7" ht="17.45" customHeight="1" spans="1:6">
      <c r="A7" s="100" t="s">
        <v>748</v>
      </c>
      <c r="B7" s="101">
        <v>0</v>
      </c>
      <c r="C7" s="101">
        <v>0</v>
      </c>
      <c r="D7" s="101"/>
    </row>
    <row r="8" ht="17.45" customHeight="1" spans="1:6">
      <c r="A8" s="100" t="s">
        <v>749</v>
      </c>
      <c r="B8" s="101">
        <v>0</v>
      </c>
      <c r="C8" s="101">
        <v>0</v>
      </c>
      <c r="D8" s="101"/>
      <c r="F8" s="104"/>
    </row>
    <row r="9" ht="17.45" customHeight="1" spans="1:6">
      <c r="A9" s="100" t="s">
        <v>750</v>
      </c>
      <c r="B9" s="101">
        <v>0</v>
      </c>
      <c r="C9" s="101">
        <v>0</v>
      </c>
      <c r="D9" s="63"/>
    </row>
    <row r="10" ht="17.45" customHeight="1" spans="1:6">
      <c r="A10" s="100" t="s">
        <v>751</v>
      </c>
      <c r="B10" s="101">
        <v>0</v>
      </c>
      <c r="C10" s="101">
        <v>0</v>
      </c>
      <c r="D10" s="63"/>
    </row>
    <row r="11" ht="17.45" customHeight="1" spans="1:6">
      <c r="A11" s="100" t="s">
        <v>752</v>
      </c>
      <c r="B11" s="101">
        <v>0</v>
      </c>
      <c r="C11" s="101">
        <v>0</v>
      </c>
      <c r="D11" s="63"/>
    </row>
    <row r="12" ht="17.45" customHeight="1" spans="1:6">
      <c r="A12" s="100" t="s">
        <v>753</v>
      </c>
      <c r="B12" s="101">
        <v>0</v>
      </c>
      <c r="C12" s="101">
        <v>0</v>
      </c>
      <c r="D12" s="63"/>
    </row>
    <row r="13" ht="17.45" customHeight="1" spans="1:6">
      <c r="A13" s="100" t="s">
        <v>754</v>
      </c>
      <c r="B13" s="101">
        <v>0</v>
      </c>
      <c r="C13" s="101">
        <v>0</v>
      </c>
      <c r="D13" s="63"/>
    </row>
    <row r="14" ht="17.45" customHeight="1" spans="1:6">
      <c r="A14" s="100" t="s">
        <v>755</v>
      </c>
      <c r="B14" s="101">
        <v>0</v>
      </c>
      <c r="C14" s="101">
        <v>0</v>
      </c>
      <c r="D14" s="63"/>
    </row>
    <row r="15" ht="17.45" customHeight="1" spans="1:6">
      <c r="A15" s="100" t="s">
        <v>756</v>
      </c>
      <c r="B15" s="101">
        <v>0</v>
      </c>
      <c r="C15" s="101">
        <v>0</v>
      </c>
      <c r="D15" s="63"/>
    </row>
    <row r="16" ht="17.45" customHeight="1" spans="1:6">
      <c r="A16" s="100" t="s">
        <v>757</v>
      </c>
      <c r="B16" s="101">
        <v>0</v>
      </c>
      <c r="C16" s="101">
        <v>0</v>
      </c>
      <c r="D16" s="63"/>
    </row>
    <row r="17" ht="17.45" customHeight="1" spans="1:4">
      <c r="A17" s="100" t="s">
        <v>758</v>
      </c>
      <c r="B17" s="101">
        <v>0</v>
      </c>
      <c r="C17" s="101">
        <v>0</v>
      </c>
      <c r="D17" s="63"/>
    </row>
    <row r="18" ht="17.45" customHeight="1" spans="1:4">
      <c r="A18" s="100" t="s">
        <v>759</v>
      </c>
      <c r="B18" s="101">
        <v>0</v>
      </c>
      <c r="C18" s="101">
        <v>0</v>
      </c>
      <c r="D18" s="63"/>
    </row>
    <row r="19" ht="17.45" customHeight="1" spans="1:4">
      <c r="A19" s="69" t="s">
        <v>760</v>
      </c>
      <c r="B19" s="101">
        <v>0</v>
      </c>
      <c r="C19" s="63">
        <v>0</v>
      </c>
      <c r="D19" s="63"/>
    </row>
    <row r="20" ht="17.45" customHeight="1" spans="1:4">
      <c r="A20" s="64" t="s">
        <v>761</v>
      </c>
      <c r="B20" s="101">
        <v>0</v>
      </c>
      <c r="C20" s="63">
        <v>0</v>
      </c>
      <c r="D20" s="63"/>
    </row>
    <row r="21" ht="17.45" customHeight="1" spans="1:4">
      <c r="A21" s="64" t="s">
        <v>762</v>
      </c>
      <c r="B21" s="63"/>
      <c r="C21" s="63"/>
      <c r="D21" s="63"/>
    </row>
    <row r="22" ht="17.45" customHeight="1" spans="1:4">
      <c r="A22" s="70" t="s">
        <v>763</v>
      </c>
      <c r="B22" s="63"/>
      <c r="C22" s="63">
        <v>27398</v>
      </c>
      <c r="D22" s="63"/>
    </row>
    <row r="23" ht="17.45" customHeight="1" spans="1:4">
      <c r="A23" s="70" t="s">
        <v>764</v>
      </c>
      <c r="B23" s="63"/>
      <c r="C23" s="63"/>
      <c r="D23" s="63"/>
    </row>
    <row r="24" ht="17.45" customHeight="1" spans="1:4">
      <c r="A24" s="70" t="s">
        <v>765</v>
      </c>
      <c r="B24" s="63"/>
      <c r="C24" s="63">
        <v>2074</v>
      </c>
      <c r="D24" s="63"/>
    </row>
    <row r="25" ht="17.45" customHeight="1" spans="1:4">
      <c r="A25" s="63" t="s">
        <v>766</v>
      </c>
      <c r="B25" s="63"/>
      <c r="C25" s="63">
        <v>46</v>
      </c>
      <c r="D25" s="63"/>
    </row>
    <row r="26" ht="17.45" customHeight="1" spans="1:4">
      <c r="A26" s="63" t="s">
        <v>767</v>
      </c>
      <c r="B26" s="63"/>
      <c r="C26" s="63"/>
      <c r="D26" s="63"/>
    </row>
    <row r="27" ht="17.45" customHeight="1" spans="1:4">
      <c r="A27" s="69" t="s">
        <v>79</v>
      </c>
      <c r="B27" s="63"/>
      <c r="C27" s="63">
        <v>29518</v>
      </c>
      <c r="D27" s="63"/>
    </row>
  </sheetData>
  <mergeCells count="1">
    <mergeCell ref="A2:D2"/>
  </mergeCells>
  <pageMargins left="0.707638888888889" right="0.707638888888889" top="0.747916666666667" bottom="0.747916666666667" header="0.313888888888889" footer="0.313888888888889"/>
  <pageSetup paperSize="9" orientation="portrait"/>
  <headerFooter>
    <oddFooter>&amp;C附表1-9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4"/>
  <sheetViews>
    <sheetView workbookViewId="0">
      <selection activeCell="G19" sqref="G19"/>
    </sheetView>
  </sheetViews>
  <sheetFormatPr defaultColWidth="9" defaultRowHeight="14.25" outlineLevelCol="5"/>
  <cols>
    <col min="1" max="1" width="34.5" customWidth="1"/>
    <col min="2" max="3" width="14" customWidth="1"/>
    <col min="4" max="4" width="14.25" customWidth="1"/>
  </cols>
  <sheetData>
    <row r="1" spans="1:6">
      <c r="A1" s="56" t="s">
        <v>768</v>
      </c>
    </row>
    <row r="2" ht="21" spans="1:6">
      <c r="A2" s="57" t="s">
        <v>769</v>
      </c>
      <c r="B2" s="57"/>
      <c r="C2" s="57"/>
      <c r="D2" s="57"/>
    </row>
    <row r="3" spans="1:6">
      <c r="A3" s="58"/>
      <c r="B3" s="59"/>
      <c r="C3" s="59"/>
      <c r="D3" s="60" t="s">
        <v>646</v>
      </c>
    </row>
    <row r="4" ht="30.6" customHeight="1" spans="1:6">
      <c r="A4" s="81" t="s">
        <v>745</v>
      </c>
      <c r="B4" s="81" t="s">
        <v>50</v>
      </c>
      <c r="C4" s="81" t="s">
        <v>51</v>
      </c>
      <c r="D4" s="81" t="s">
        <v>52</v>
      </c>
    </row>
    <row r="5" ht="19.9" customHeight="1" spans="1:6">
      <c r="A5" s="63" t="s">
        <v>770</v>
      </c>
      <c r="B5" s="63">
        <v>0</v>
      </c>
      <c r="C5" s="63">
        <v>26</v>
      </c>
      <c r="D5" s="63"/>
    </row>
    <row r="6" ht="19.9" customHeight="1" spans="1:6">
      <c r="A6" s="63" t="s">
        <v>771</v>
      </c>
      <c r="B6" s="63">
        <v>0</v>
      </c>
      <c r="C6" s="63">
        <v>0</v>
      </c>
      <c r="D6" s="63"/>
    </row>
    <row r="7" ht="19.9" customHeight="1" spans="1:6">
      <c r="A7" s="63" t="s">
        <v>772</v>
      </c>
      <c r="B7" s="63">
        <v>0</v>
      </c>
      <c r="C7" s="63">
        <v>0</v>
      </c>
      <c r="D7" s="63"/>
    </row>
    <row r="8" ht="19.9" customHeight="1" spans="1:6">
      <c r="A8" s="63" t="s">
        <v>773</v>
      </c>
      <c r="B8" s="63">
        <v>0</v>
      </c>
      <c r="C8" s="63">
        <v>19936</v>
      </c>
      <c r="D8" s="63"/>
    </row>
    <row r="9" ht="19.9" customHeight="1" spans="1:6">
      <c r="A9" s="63" t="s">
        <v>774</v>
      </c>
      <c r="B9" s="63">
        <v>0</v>
      </c>
      <c r="C9" s="63">
        <v>87</v>
      </c>
      <c r="D9" s="63"/>
      <c r="F9" s="104"/>
    </row>
    <row r="10" ht="19.9" customHeight="1" spans="1:6">
      <c r="A10" s="63" t="s">
        <v>775</v>
      </c>
      <c r="B10" s="63">
        <v>0</v>
      </c>
      <c r="C10" s="63">
        <v>0</v>
      </c>
      <c r="D10" s="63"/>
    </row>
    <row r="11" ht="19.9" customHeight="1" spans="1:6">
      <c r="A11" s="63" t="s">
        <v>776</v>
      </c>
      <c r="B11" s="63">
        <v>0</v>
      </c>
      <c r="C11" s="63">
        <v>0</v>
      </c>
      <c r="D11" s="63"/>
    </row>
    <row r="12" ht="19.9" customHeight="1" spans="1:6">
      <c r="A12" s="63" t="s">
        <v>777</v>
      </c>
      <c r="B12" s="63">
        <v>0</v>
      </c>
      <c r="C12" s="63">
        <v>25</v>
      </c>
      <c r="D12" s="63"/>
    </row>
    <row r="13" ht="19.9" customHeight="1" spans="1:6">
      <c r="A13" s="63" t="s">
        <v>778</v>
      </c>
      <c r="B13" s="63">
        <v>0</v>
      </c>
      <c r="C13" s="63">
        <v>1513</v>
      </c>
      <c r="D13" s="63"/>
    </row>
    <row r="14" ht="19.9" customHeight="1" spans="1:6">
      <c r="A14" s="63" t="s">
        <v>779</v>
      </c>
      <c r="B14" s="63">
        <v>0</v>
      </c>
      <c r="C14" s="63">
        <v>21</v>
      </c>
      <c r="D14" s="63"/>
    </row>
    <row r="15" ht="19.9" customHeight="1" spans="1:6">
      <c r="A15" s="63" t="s">
        <v>780</v>
      </c>
      <c r="B15" s="63">
        <v>0</v>
      </c>
      <c r="C15" s="63">
        <v>0</v>
      </c>
      <c r="D15" s="63"/>
    </row>
    <row r="16" ht="19.9" customHeight="1" spans="1:6">
      <c r="A16" s="69" t="s">
        <v>781</v>
      </c>
      <c r="B16" s="63">
        <v>0</v>
      </c>
      <c r="C16" s="63">
        <v>21608</v>
      </c>
      <c r="D16" s="63"/>
    </row>
    <row r="17" ht="19.9" customHeight="1" spans="1:4">
      <c r="A17" s="64" t="s">
        <v>782</v>
      </c>
      <c r="B17" s="63"/>
      <c r="C17" s="63"/>
      <c r="D17" s="63"/>
    </row>
    <row r="18" ht="19.9" customHeight="1" spans="1:4">
      <c r="A18" s="64" t="s">
        <v>122</v>
      </c>
      <c r="B18" s="63"/>
      <c r="C18" s="63"/>
      <c r="D18" s="63"/>
    </row>
    <row r="19" ht="19.9" customHeight="1" spans="1:4">
      <c r="A19" s="80" t="s">
        <v>783</v>
      </c>
      <c r="B19" s="63"/>
      <c r="C19" s="63"/>
      <c r="D19" s="63"/>
    </row>
    <row r="20" ht="19.9" customHeight="1" spans="1:4">
      <c r="A20" s="80" t="s">
        <v>784</v>
      </c>
      <c r="B20" s="63"/>
      <c r="C20" s="63"/>
      <c r="D20" s="63"/>
    </row>
    <row r="21" ht="19.9" customHeight="1" spans="1:4">
      <c r="A21" s="80" t="s">
        <v>785</v>
      </c>
      <c r="B21" s="63"/>
      <c r="C21" s="63">
        <v>37</v>
      </c>
      <c r="D21" s="63"/>
    </row>
    <row r="22" ht="19.9" customHeight="1" spans="1:4">
      <c r="A22" s="80" t="s">
        <v>786</v>
      </c>
      <c r="B22" s="63"/>
      <c r="C22" s="63"/>
      <c r="D22" s="63"/>
    </row>
    <row r="23" ht="19.9" customHeight="1" spans="1:4">
      <c r="A23" s="80" t="s">
        <v>787</v>
      </c>
      <c r="B23" s="63"/>
      <c r="C23" s="63">
        <v>7873</v>
      </c>
      <c r="D23" s="63"/>
    </row>
    <row r="24" ht="19.9" customHeight="1" spans="1:4">
      <c r="A24" s="69" t="s">
        <v>120</v>
      </c>
      <c r="B24" s="63"/>
      <c r="C24" s="63">
        <v>29518</v>
      </c>
      <c r="D24" s="63"/>
    </row>
  </sheetData>
  <mergeCells count="1">
    <mergeCell ref="A2:D2"/>
  </mergeCells>
  <pageMargins left="0.707638888888889" right="0.707638888888889" top="0.747916666666667" bottom="0.747916666666667" header="0.313888888888889" footer="0.313888888888889"/>
  <pageSetup paperSize="9" orientation="portrait"/>
  <headerFooter>
    <oddFooter>&amp;C附表1-10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28"/>
  <sheetViews>
    <sheetView workbookViewId="0">
      <selection activeCell="G26" sqref="G26"/>
    </sheetView>
  </sheetViews>
  <sheetFormatPr defaultColWidth="9" defaultRowHeight="14.25" outlineLevelCol="3"/>
  <cols>
    <col min="1" max="1" width="41.625" customWidth="1"/>
    <col min="2" max="2" width="14.125" customWidth="1"/>
    <col min="3" max="3" width="15.375" style="98" customWidth="1"/>
    <col min="4" max="4" width="14.875" customWidth="1"/>
  </cols>
  <sheetData>
    <row r="1" spans="1:4">
      <c r="A1" s="56" t="s">
        <v>788</v>
      </c>
    </row>
    <row r="2" ht="21" spans="1:4">
      <c r="A2" s="57" t="s">
        <v>789</v>
      </c>
      <c r="B2" s="57"/>
      <c r="C2" s="57"/>
      <c r="D2" s="57"/>
    </row>
    <row r="3" spans="1:4">
      <c r="A3" s="58"/>
      <c r="B3" s="59"/>
      <c r="C3" s="99"/>
      <c r="D3" s="93" t="s">
        <v>646</v>
      </c>
    </row>
    <row r="4" ht="34.5" customHeight="1" spans="1:4">
      <c r="A4" s="88" t="s">
        <v>745</v>
      </c>
      <c r="B4" s="88" t="s">
        <v>50</v>
      </c>
      <c r="C4" s="88" t="s">
        <v>51</v>
      </c>
      <c r="D4" s="81" t="s">
        <v>52</v>
      </c>
    </row>
    <row r="5" ht="16.15" customHeight="1" spans="1:4">
      <c r="A5" s="100" t="s">
        <v>746</v>
      </c>
      <c r="B5" s="63">
        <v>0</v>
      </c>
      <c r="C5" s="101">
        <v>0</v>
      </c>
      <c r="D5" s="101"/>
    </row>
    <row r="6" ht="16.15" customHeight="1" spans="1:4">
      <c r="A6" s="100" t="s">
        <v>747</v>
      </c>
      <c r="B6" s="63">
        <v>0</v>
      </c>
      <c r="C6" s="101">
        <v>0</v>
      </c>
      <c r="D6" s="63"/>
    </row>
    <row r="7" ht="16.15" customHeight="1" spans="1:4">
      <c r="A7" s="100" t="s">
        <v>748</v>
      </c>
      <c r="B7" s="63">
        <v>0</v>
      </c>
      <c r="C7" s="101">
        <v>0</v>
      </c>
      <c r="D7" s="63"/>
    </row>
    <row r="8" ht="16.15" customHeight="1" spans="1:4">
      <c r="A8" s="100" t="s">
        <v>749</v>
      </c>
      <c r="B8" s="63">
        <v>0</v>
      </c>
      <c r="C8" s="101">
        <v>0</v>
      </c>
      <c r="D8" s="63"/>
    </row>
    <row r="9" ht="16.15" customHeight="1" spans="1:4">
      <c r="A9" s="100" t="s">
        <v>750</v>
      </c>
      <c r="B9" s="63">
        <v>0</v>
      </c>
      <c r="C9" s="101">
        <v>0</v>
      </c>
      <c r="D9" s="63"/>
    </row>
    <row r="10" ht="16.15" customHeight="1" spans="1:4">
      <c r="A10" s="100" t="s">
        <v>751</v>
      </c>
      <c r="B10" s="63">
        <v>0</v>
      </c>
      <c r="C10" s="101">
        <v>0</v>
      </c>
      <c r="D10" s="63"/>
    </row>
    <row r="11" ht="16.15" customHeight="1" spans="1:4">
      <c r="A11" s="100" t="s">
        <v>752</v>
      </c>
      <c r="B11" s="63">
        <v>0</v>
      </c>
      <c r="C11" s="101">
        <v>0</v>
      </c>
      <c r="D11" s="63"/>
    </row>
    <row r="12" ht="16.15" customHeight="1" spans="1:4">
      <c r="A12" s="100" t="s">
        <v>753</v>
      </c>
      <c r="B12" s="63">
        <v>0</v>
      </c>
      <c r="C12" s="101">
        <v>0</v>
      </c>
      <c r="D12" s="63"/>
    </row>
    <row r="13" ht="16.15" customHeight="1" spans="1:4">
      <c r="A13" s="100" t="s">
        <v>754</v>
      </c>
      <c r="B13" s="63">
        <v>0</v>
      </c>
      <c r="C13" s="101">
        <v>0</v>
      </c>
      <c r="D13" s="63"/>
    </row>
    <row r="14" ht="16.15" customHeight="1" spans="1:4">
      <c r="A14" s="100" t="s">
        <v>755</v>
      </c>
      <c r="B14" s="63">
        <v>0</v>
      </c>
      <c r="C14" s="101">
        <v>0</v>
      </c>
      <c r="D14" s="63"/>
    </row>
    <row r="15" ht="16.15" customHeight="1" spans="1:4">
      <c r="A15" s="100" t="s">
        <v>756</v>
      </c>
      <c r="B15" s="63">
        <v>0</v>
      </c>
      <c r="C15" s="101">
        <v>0</v>
      </c>
      <c r="D15" s="63"/>
    </row>
    <row r="16" ht="16.15" customHeight="1" spans="1:4">
      <c r="A16" s="100" t="s">
        <v>757</v>
      </c>
      <c r="B16" s="63">
        <v>0</v>
      </c>
      <c r="C16" s="101">
        <v>0</v>
      </c>
      <c r="D16" s="63"/>
    </row>
    <row r="17" ht="16.15" customHeight="1" spans="1:4">
      <c r="A17" s="100" t="s">
        <v>758</v>
      </c>
      <c r="B17" s="63">
        <v>0</v>
      </c>
      <c r="C17" s="101">
        <v>0</v>
      </c>
      <c r="D17" s="63"/>
    </row>
    <row r="18" ht="16.15" customHeight="1" spans="1:4">
      <c r="A18" s="100" t="s">
        <v>759</v>
      </c>
      <c r="B18" s="63">
        <v>0</v>
      </c>
      <c r="C18" s="101">
        <v>0</v>
      </c>
      <c r="D18" s="63"/>
    </row>
    <row r="19" ht="16.15" customHeight="1" spans="1:4">
      <c r="A19" s="102"/>
      <c r="B19" s="63"/>
      <c r="C19" s="101"/>
      <c r="D19" s="63"/>
    </row>
    <row r="20" ht="16.15" customHeight="1" spans="1:4">
      <c r="A20" s="69" t="s">
        <v>760</v>
      </c>
      <c r="B20" s="63">
        <v>0</v>
      </c>
      <c r="C20" s="101"/>
      <c r="D20" s="63"/>
    </row>
    <row r="21" ht="16.15" customHeight="1" spans="1:4">
      <c r="A21" s="64" t="s">
        <v>761</v>
      </c>
      <c r="B21" s="63"/>
      <c r="C21" s="101"/>
      <c r="D21" s="63"/>
    </row>
    <row r="22" ht="16.15" customHeight="1" spans="1:4">
      <c r="A22" s="64" t="s">
        <v>762</v>
      </c>
      <c r="B22" s="63"/>
      <c r="C22" s="101">
        <v>29220</v>
      </c>
      <c r="D22" s="63"/>
    </row>
    <row r="23" ht="16.15" customHeight="1" spans="1:4">
      <c r="A23" s="70" t="s">
        <v>763</v>
      </c>
      <c r="B23" s="63"/>
      <c r="C23" s="101">
        <v>27398</v>
      </c>
      <c r="D23" s="63"/>
    </row>
    <row r="24" ht="16.15" customHeight="1" spans="1:4">
      <c r="A24" s="70" t="s">
        <v>764</v>
      </c>
      <c r="B24" s="63"/>
      <c r="C24" s="101"/>
      <c r="D24" s="63"/>
    </row>
    <row r="25" ht="16.15" customHeight="1" spans="1:4">
      <c r="A25" s="70" t="s">
        <v>765</v>
      </c>
      <c r="B25" s="63"/>
      <c r="C25" s="101">
        <v>1776</v>
      </c>
      <c r="D25" s="63"/>
    </row>
    <row r="26" ht="16.15" customHeight="1" spans="1:4">
      <c r="A26" s="63" t="s">
        <v>766</v>
      </c>
      <c r="B26" s="63"/>
      <c r="C26" s="101">
        <v>46</v>
      </c>
      <c r="D26" s="63"/>
    </row>
    <row r="27" ht="16.15" customHeight="1" spans="1:4">
      <c r="A27" s="63" t="s">
        <v>767</v>
      </c>
      <c r="B27" s="63"/>
      <c r="C27" s="101"/>
      <c r="D27" s="63"/>
    </row>
    <row r="28" ht="16.15" customHeight="1" spans="1:4">
      <c r="A28" s="69" t="s">
        <v>79</v>
      </c>
      <c r="B28" s="82"/>
      <c r="C28" s="103">
        <v>29220</v>
      </c>
      <c r="D28" s="82"/>
    </row>
  </sheetData>
  <mergeCells count="1">
    <mergeCell ref="A2:D2"/>
  </mergeCells>
  <pageMargins left="0.707638888888889" right="0.707638888888889" top="0.747916666666667" bottom="0.747916666666667" header="0.313888888888889" footer="0.313888888888889"/>
  <pageSetup paperSize="9" scale="95" fitToHeight="0" orientation="portrait"/>
  <headerFooter>
    <oddFooter>&amp;C附表1-11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61"/>
  <sheetViews>
    <sheetView workbookViewId="0">
      <selection activeCell="H20" sqref="H20"/>
    </sheetView>
  </sheetViews>
  <sheetFormatPr defaultColWidth="9" defaultRowHeight="14.25" outlineLevelCol="3"/>
  <cols>
    <col min="1" max="1" width="44.25" customWidth="1"/>
    <col min="2" max="3" width="17.625" customWidth="1"/>
    <col min="4" max="4" width="14.625" customWidth="1"/>
  </cols>
  <sheetData>
    <row r="1" ht="19.15" customHeight="1" spans="1:4">
      <c r="A1" s="56" t="s">
        <v>790</v>
      </c>
    </row>
    <row r="2" ht="23.45" customHeight="1" spans="1:4">
      <c r="A2" s="57" t="s">
        <v>791</v>
      </c>
      <c r="B2" s="57"/>
      <c r="C2" s="57"/>
      <c r="D2" s="57"/>
    </row>
    <row r="3" ht="17.45" customHeight="1" spans="1:4">
      <c r="A3" s="58"/>
      <c r="B3" s="59"/>
      <c r="C3" s="59"/>
      <c r="D3" s="93" t="s">
        <v>646</v>
      </c>
    </row>
    <row r="4" ht="28.5" spans="1:4">
      <c r="A4" s="69" t="s">
        <v>745</v>
      </c>
      <c r="B4" s="88" t="s">
        <v>50</v>
      </c>
      <c r="C4" s="88" t="s">
        <v>51</v>
      </c>
      <c r="D4" s="81" t="s">
        <v>52</v>
      </c>
    </row>
    <row r="5" ht="22.7" customHeight="1" spans="1:4">
      <c r="A5" s="94" t="s">
        <v>303</v>
      </c>
      <c r="B5" s="63">
        <v>0</v>
      </c>
      <c r="C5" s="63">
        <v>0</v>
      </c>
      <c r="D5" s="63"/>
    </row>
    <row r="6" ht="22.7" customHeight="1" spans="1:4">
      <c r="A6" s="95" t="s">
        <v>792</v>
      </c>
      <c r="B6" s="63">
        <v>0</v>
      </c>
      <c r="C6" s="63">
        <v>0</v>
      </c>
      <c r="D6" s="63"/>
    </row>
    <row r="7" ht="22.7" customHeight="1" spans="1:4">
      <c r="A7" s="94" t="s">
        <v>318</v>
      </c>
      <c r="B7" s="63">
        <v>0</v>
      </c>
      <c r="C7" s="63">
        <v>0</v>
      </c>
      <c r="D7" s="63"/>
    </row>
    <row r="8" ht="22.7" customHeight="1" spans="1:4">
      <c r="A8" s="95" t="s">
        <v>793</v>
      </c>
      <c r="B8" s="63">
        <v>0</v>
      </c>
      <c r="C8" s="63">
        <v>0</v>
      </c>
      <c r="D8" s="63"/>
    </row>
    <row r="9" ht="22.7" customHeight="1" spans="1:4">
      <c r="A9" s="94" t="s">
        <v>337</v>
      </c>
      <c r="B9" s="63">
        <v>0</v>
      </c>
      <c r="C9" s="63">
        <v>26</v>
      </c>
      <c r="D9" s="63"/>
    </row>
    <row r="10" ht="22.7" customHeight="1" spans="1:4">
      <c r="A10" s="95" t="s">
        <v>794</v>
      </c>
      <c r="B10" s="63">
        <v>0</v>
      </c>
      <c r="C10" s="63">
        <v>26</v>
      </c>
      <c r="D10" s="63"/>
    </row>
    <row r="11" ht="22.7" customHeight="1" spans="1:4">
      <c r="A11" s="95" t="s">
        <v>795</v>
      </c>
      <c r="B11" s="63">
        <v>0</v>
      </c>
      <c r="C11" s="63">
        <v>0</v>
      </c>
      <c r="D11" s="63"/>
    </row>
    <row r="12" ht="22.7" customHeight="1" spans="1:4">
      <c r="A12" s="94" t="s">
        <v>434</v>
      </c>
      <c r="B12" s="63">
        <v>0</v>
      </c>
      <c r="C12" s="63">
        <v>0</v>
      </c>
      <c r="D12" s="63"/>
    </row>
    <row r="13" ht="22.7" customHeight="1" spans="1:4">
      <c r="A13" s="95" t="s">
        <v>796</v>
      </c>
      <c r="B13" s="63">
        <v>0</v>
      </c>
      <c r="C13" s="63">
        <v>0</v>
      </c>
      <c r="D13" s="63"/>
    </row>
    <row r="14" ht="22.7" customHeight="1" spans="1:4">
      <c r="A14" s="95" t="s">
        <v>797</v>
      </c>
      <c r="B14" s="63">
        <v>0</v>
      </c>
      <c r="C14" s="63">
        <v>0</v>
      </c>
      <c r="D14" s="63"/>
    </row>
    <row r="15" ht="22.7" customHeight="1" spans="1:4">
      <c r="A15" s="94" t="s">
        <v>450</v>
      </c>
      <c r="B15" s="63">
        <v>0</v>
      </c>
      <c r="C15" s="63">
        <v>19105</v>
      </c>
      <c r="D15" s="63"/>
    </row>
    <row r="16" ht="22.7" customHeight="1" spans="1:4">
      <c r="A16" s="95" t="s">
        <v>798</v>
      </c>
      <c r="B16" s="63">
        <v>0</v>
      </c>
      <c r="C16" s="63">
        <v>7155</v>
      </c>
      <c r="D16" s="63"/>
    </row>
    <row r="17" ht="22.7" customHeight="1" spans="1:4">
      <c r="A17" s="95" t="s">
        <v>799</v>
      </c>
      <c r="B17" s="63">
        <v>0</v>
      </c>
      <c r="C17" s="63">
        <v>5000</v>
      </c>
      <c r="D17" s="63"/>
    </row>
    <row r="18" ht="22.7" customHeight="1" spans="1:4">
      <c r="A18" s="95" t="s">
        <v>800</v>
      </c>
      <c r="B18" s="63">
        <v>0</v>
      </c>
      <c r="C18" s="63">
        <v>0</v>
      </c>
      <c r="D18" s="63"/>
    </row>
    <row r="19" ht="22.7" customHeight="1" spans="1:4">
      <c r="A19" s="95" t="s">
        <v>801</v>
      </c>
      <c r="B19" s="63">
        <v>0</v>
      </c>
      <c r="C19" s="63">
        <v>0</v>
      </c>
      <c r="D19" s="63"/>
    </row>
    <row r="20" ht="22.7" customHeight="1" spans="1:4">
      <c r="A20" s="95" t="s">
        <v>802</v>
      </c>
      <c r="B20" s="63">
        <v>0</v>
      </c>
      <c r="C20" s="63">
        <v>150</v>
      </c>
      <c r="D20" s="63"/>
    </row>
    <row r="21" ht="22.7" customHeight="1" spans="1:4">
      <c r="A21" s="95" t="s">
        <v>803</v>
      </c>
      <c r="B21" s="63">
        <v>0</v>
      </c>
      <c r="C21" s="63">
        <v>0</v>
      </c>
      <c r="D21" s="63"/>
    </row>
    <row r="22" ht="22.7" customHeight="1" spans="1:4">
      <c r="A22" s="95" t="s">
        <v>804</v>
      </c>
      <c r="B22" s="63">
        <v>0</v>
      </c>
      <c r="C22" s="63">
        <v>6800</v>
      </c>
      <c r="D22" s="63"/>
    </row>
    <row r="23" ht="22.7" customHeight="1" spans="1:4">
      <c r="A23" s="94" t="s">
        <v>461</v>
      </c>
      <c r="B23" s="63">
        <v>0</v>
      </c>
      <c r="C23" s="63">
        <v>23</v>
      </c>
      <c r="D23" s="63"/>
    </row>
    <row r="24" ht="22.7" customHeight="1" spans="1:4">
      <c r="A24" s="95" t="s">
        <v>805</v>
      </c>
      <c r="B24" s="63">
        <v>0</v>
      </c>
      <c r="C24" s="63">
        <v>22</v>
      </c>
      <c r="D24" s="63"/>
    </row>
    <row r="25" ht="22.7" customHeight="1" spans="1:4">
      <c r="A25" s="95" t="s">
        <v>806</v>
      </c>
      <c r="B25" s="63">
        <v>0</v>
      </c>
      <c r="C25" s="63">
        <v>1</v>
      </c>
      <c r="D25" s="63"/>
    </row>
    <row r="26" ht="22.7" customHeight="1" spans="1:4">
      <c r="A26" s="95" t="s">
        <v>807</v>
      </c>
      <c r="B26" s="63">
        <v>0</v>
      </c>
      <c r="C26" s="63">
        <v>0</v>
      </c>
      <c r="D26" s="63"/>
    </row>
    <row r="27" ht="22.7" customHeight="1" spans="1:4">
      <c r="A27" s="95" t="s">
        <v>808</v>
      </c>
      <c r="B27" s="63">
        <v>0</v>
      </c>
      <c r="C27" s="63">
        <v>0</v>
      </c>
      <c r="D27" s="63"/>
    </row>
    <row r="28" ht="22.7" customHeight="1" spans="1:4">
      <c r="A28" s="95" t="s">
        <v>809</v>
      </c>
      <c r="B28" s="63">
        <v>0</v>
      </c>
      <c r="C28" s="63">
        <v>0</v>
      </c>
      <c r="D28" s="63"/>
    </row>
    <row r="29" ht="22.7" customHeight="1" spans="1:4">
      <c r="A29" s="94" t="s">
        <v>496</v>
      </c>
      <c r="B29" s="63">
        <v>0</v>
      </c>
      <c r="C29" s="63">
        <v>0</v>
      </c>
      <c r="D29" s="63"/>
    </row>
    <row r="30" ht="22.7" customHeight="1" spans="1:4">
      <c r="A30" s="95" t="s">
        <v>810</v>
      </c>
      <c r="B30" s="63">
        <v>0</v>
      </c>
      <c r="C30" s="63">
        <v>0</v>
      </c>
      <c r="D30" s="63"/>
    </row>
    <row r="31" ht="22.7" customHeight="1" spans="1:4">
      <c r="A31" s="95" t="s">
        <v>811</v>
      </c>
      <c r="B31" s="63">
        <v>0</v>
      </c>
      <c r="C31" s="63">
        <v>0</v>
      </c>
      <c r="D31" s="63"/>
    </row>
    <row r="32" ht="22.7" customHeight="1" spans="1:4">
      <c r="A32" s="95" t="s">
        <v>812</v>
      </c>
      <c r="B32" s="63">
        <v>0</v>
      </c>
      <c r="C32" s="63">
        <v>0</v>
      </c>
      <c r="D32" s="63"/>
    </row>
    <row r="33" ht="22.7" customHeight="1" spans="1:4">
      <c r="A33" s="95" t="s">
        <v>813</v>
      </c>
      <c r="B33" s="63">
        <v>0</v>
      </c>
      <c r="C33" s="63">
        <v>0</v>
      </c>
      <c r="D33" s="63"/>
    </row>
    <row r="34" ht="22.7" customHeight="1" spans="1:4">
      <c r="A34" s="95" t="s">
        <v>814</v>
      </c>
      <c r="B34" s="63">
        <v>0</v>
      </c>
      <c r="C34" s="63">
        <v>0</v>
      </c>
      <c r="D34" s="63"/>
    </row>
    <row r="35" ht="22.7" customHeight="1" spans="1:4">
      <c r="A35" s="95" t="s">
        <v>815</v>
      </c>
      <c r="B35" s="63">
        <v>0</v>
      </c>
      <c r="C35" s="63">
        <v>0</v>
      </c>
      <c r="D35" s="63"/>
    </row>
    <row r="36" ht="22.7" customHeight="1" spans="1:4">
      <c r="A36" s="94" t="s">
        <v>505</v>
      </c>
      <c r="B36" s="63">
        <v>0</v>
      </c>
      <c r="C36" s="63">
        <v>0</v>
      </c>
      <c r="D36" s="63"/>
    </row>
    <row r="37" ht="22.7" customHeight="1" spans="1:4">
      <c r="A37" s="95" t="s">
        <v>816</v>
      </c>
      <c r="B37" s="63">
        <v>0</v>
      </c>
      <c r="C37" s="63">
        <v>0</v>
      </c>
      <c r="D37" s="63"/>
    </row>
    <row r="38" ht="22.7" customHeight="1" spans="1:4">
      <c r="A38" s="95" t="s">
        <v>817</v>
      </c>
      <c r="B38" s="63">
        <v>0</v>
      </c>
      <c r="C38" s="63">
        <v>0</v>
      </c>
      <c r="D38" s="63"/>
    </row>
    <row r="39" ht="22.7" customHeight="1" spans="1:4">
      <c r="A39" s="95" t="s">
        <v>818</v>
      </c>
      <c r="B39" s="63">
        <v>0</v>
      </c>
      <c r="C39" s="63">
        <v>0</v>
      </c>
      <c r="D39" s="63"/>
    </row>
    <row r="40" ht="22.7" customHeight="1" spans="1:4">
      <c r="A40" s="94" t="s">
        <v>519</v>
      </c>
      <c r="B40" s="63">
        <v>0</v>
      </c>
      <c r="C40" s="63">
        <v>0</v>
      </c>
      <c r="D40" s="63"/>
    </row>
    <row r="41" ht="22.7" customHeight="1" spans="1:4">
      <c r="A41" s="95" t="s">
        <v>819</v>
      </c>
      <c r="B41" s="63">
        <v>0</v>
      </c>
      <c r="C41" s="63">
        <v>0</v>
      </c>
      <c r="D41" s="63"/>
    </row>
    <row r="42" ht="22.7" customHeight="1" spans="1:4">
      <c r="A42" s="94" t="s">
        <v>820</v>
      </c>
      <c r="B42" s="63">
        <v>0</v>
      </c>
      <c r="C42" s="63">
        <v>0</v>
      </c>
      <c r="D42" s="63"/>
    </row>
    <row r="43" ht="22.7" customHeight="1" spans="1:4">
      <c r="A43" s="95" t="s">
        <v>821</v>
      </c>
      <c r="B43" s="63">
        <v>0</v>
      </c>
      <c r="C43" s="63">
        <v>0</v>
      </c>
      <c r="D43" s="63"/>
    </row>
    <row r="44" ht="22.7" customHeight="1" spans="1:4">
      <c r="A44" s="95" t="s">
        <v>822</v>
      </c>
      <c r="B44" s="63">
        <v>0</v>
      </c>
      <c r="C44" s="63">
        <v>0</v>
      </c>
      <c r="D44" s="63"/>
    </row>
    <row r="45" ht="22.7" customHeight="1" spans="1:4">
      <c r="A45" s="95" t="s">
        <v>823</v>
      </c>
      <c r="B45" s="63">
        <v>0</v>
      </c>
      <c r="C45" s="63">
        <v>0</v>
      </c>
      <c r="D45" s="63"/>
    </row>
    <row r="46" ht="22.7" customHeight="1" spans="1:4">
      <c r="A46" s="94" t="s">
        <v>552</v>
      </c>
      <c r="B46" s="63">
        <v>0</v>
      </c>
      <c r="C46" s="63">
        <v>1405</v>
      </c>
      <c r="D46" s="63"/>
    </row>
    <row r="47" ht="22.7" customHeight="1" spans="1:4">
      <c r="A47" s="95" t="s">
        <v>824</v>
      </c>
      <c r="B47" s="63">
        <v>0</v>
      </c>
      <c r="C47" s="63">
        <v>0</v>
      </c>
      <c r="D47" s="63"/>
    </row>
    <row r="48" ht="22.7" customHeight="1" spans="1:4">
      <c r="A48" s="96" t="s">
        <v>825</v>
      </c>
      <c r="B48" s="63">
        <v>0</v>
      </c>
      <c r="C48" s="63">
        <v>746</v>
      </c>
      <c r="D48" s="63"/>
    </row>
    <row r="49" ht="22.7" customHeight="1" spans="1:4">
      <c r="A49" s="96" t="s">
        <v>826</v>
      </c>
      <c r="B49" s="63">
        <v>0</v>
      </c>
      <c r="C49" s="63">
        <v>0</v>
      </c>
      <c r="D49" s="63"/>
    </row>
    <row r="50" ht="22.7" customHeight="1" spans="1:4">
      <c r="A50" s="95" t="s">
        <v>827</v>
      </c>
      <c r="B50" s="63">
        <v>0</v>
      </c>
      <c r="C50" s="63">
        <v>659</v>
      </c>
      <c r="D50" s="63"/>
    </row>
    <row r="51" ht="22.7" customHeight="1" spans="1:4">
      <c r="A51" s="97" t="s">
        <v>547</v>
      </c>
      <c r="B51" s="63">
        <v>0</v>
      </c>
      <c r="C51" s="63">
        <v>21</v>
      </c>
      <c r="D51" s="63"/>
    </row>
    <row r="52" ht="22.7" customHeight="1" spans="1:4">
      <c r="A52" s="97" t="s">
        <v>550</v>
      </c>
      <c r="B52" s="63">
        <v>0</v>
      </c>
      <c r="C52" s="63">
        <v>0</v>
      </c>
      <c r="D52" s="63"/>
    </row>
    <row r="53" ht="22.7" customHeight="1" spans="1:4">
      <c r="A53" s="69" t="s">
        <v>781</v>
      </c>
      <c r="B53" s="63">
        <v>0</v>
      </c>
      <c r="C53" s="63">
        <v>20580</v>
      </c>
      <c r="D53" s="63"/>
    </row>
    <row r="54" ht="22.7" customHeight="1" spans="1:4">
      <c r="A54" s="64" t="s">
        <v>782</v>
      </c>
      <c r="B54" s="63"/>
      <c r="C54" s="63">
        <v>0</v>
      </c>
      <c r="D54" s="63"/>
    </row>
    <row r="55" ht="22.7" customHeight="1" spans="1:4">
      <c r="A55" s="64" t="s">
        <v>122</v>
      </c>
      <c r="B55" s="63"/>
      <c r="C55" s="63">
        <f>SUM(C56:C60)</f>
        <v>8640</v>
      </c>
      <c r="D55" s="63"/>
    </row>
    <row r="56" ht="22.7" customHeight="1" spans="1:4">
      <c r="A56" s="80" t="s">
        <v>783</v>
      </c>
      <c r="B56" s="63"/>
      <c r="C56" s="63">
        <v>989</v>
      </c>
      <c r="D56" s="63"/>
    </row>
    <row r="57" ht="22.7" customHeight="1" spans="1:4">
      <c r="A57" s="80" t="s">
        <v>784</v>
      </c>
      <c r="B57" s="63"/>
      <c r="C57" s="63">
        <v>0</v>
      </c>
      <c r="D57" s="63"/>
    </row>
    <row r="58" ht="22.7" customHeight="1" spans="1:4">
      <c r="A58" s="80" t="s">
        <v>785</v>
      </c>
      <c r="B58" s="63"/>
      <c r="C58" s="63">
        <v>37</v>
      </c>
      <c r="D58" s="63"/>
    </row>
    <row r="59" ht="22.7" customHeight="1" spans="1:4">
      <c r="A59" s="80" t="s">
        <v>786</v>
      </c>
      <c r="B59" s="63"/>
      <c r="C59" s="63">
        <v>0</v>
      </c>
      <c r="D59" s="63"/>
    </row>
    <row r="60" ht="22.7" customHeight="1" spans="1:4">
      <c r="A60" s="80" t="s">
        <v>787</v>
      </c>
      <c r="B60" s="90"/>
      <c r="C60" s="90">
        <v>7614</v>
      </c>
      <c r="D60" s="90"/>
    </row>
    <row r="61" ht="22.7" customHeight="1" spans="1:4">
      <c r="A61" s="69" t="s">
        <v>120</v>
      </c>
      <c r="B61" s="90"/>
      <c r="C61" s="90">
        <v>29220</v>
      </c>
      <c r="D61" s="90"/>
    </row>
  </sheetData>
  <mergeCells count="1">
    <mergeCell ref="A2:D2"/>
  </mergeCells>
  <pageMargins left="0.707638888888889" right="0.707638888888889" top="0.747916666666667" bottom="0.747916666666667" header="0.313888888888889" footer="0.313888888888889"/>
  <pageSetup paperSize="9" scale="87" fitToHeight="0" orientation="portrait"/>
  <headerFooter>
    <oddFooter>&amp;C附表1-12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8"/>
  <sheetViews>
    <sheetView workbookViewId="0">
      <selection activeCell="M20" sqref="M20"/>
    </sheetView>
  </sheetViews>
  <sheetFormatPr defaultColWidth="9" defaultRowHeight="14.25"/>
  <cols>
    <col min="1" max="1" width="23" customWidth="1"/>
    <col min="2" max="6" width="9.875" customWidth="1"/>
    <col min="7" max="9" width="7.5" customWidth="1"/>
    <col min="10" max="10" width="15.125" customWidth="1"/>
  </cols>
  <sheetData>
    <row r="1" ht="18.6" customHeight="1" spans="1:10">
      <c r="A1" s="56" t="s">
        <v>828</v>
      </c>
    </row>
    <row r="2" ht="21" spans="1:10">
      <c r="A2" s="57" t="s">
        <v>829</v>
      </c>
      <c r="B2" s="57"/>
      <c r="C2" s="57"/>
      <c r="D2" s="57"/>
      <c r="E2" s="57"/>
      <c r="F2" s="57"/>
      <c r="G2" s="57"/>
      <c r="H2" s="57"/>
      <c r="I2" s="57"/>
      <c r="J2" s="57"/>
    </row>
    <row r="3" spans="1:10">
      <c r="A3" s="86"/>
      <c r="B3" s="86"/>
      <c r="C3" s="86"/>
      <c r="D3" s="86"/>
      <c r="E3" s="86"/>
      <c r="F3" s="86"/>
      <c r="G3" s="86"/>
      <c r="H3" s="86"/>
      <c r="J3" s="87" t="s">
        <v>646</v>
      </c>
    </row>
    <row r="4" ht="23.45" customHeight="1" spans="1:10">
      <c r="A4" s="88" t="s">
        <v>569</v>
      </c>
      <c r="B4" s="69" t="s">
        <v>647</v>
      </c>
      <c r="C4" s="69" t="s">
        <v>830</v>
      </c>
      <c r="D4" s="69" t="s">
        <v>830</v>
      </c>
      <c r="E4" s="69" t="s">
        <v>830</v>
      </c>
      <c r="F4" s="69" t="s">
        <v>830</v>
      </c>
      <c r="G4" s="69" t="s">
        <v>831</v>
      </c>
      <c r="H4" s="69" t="s">
        <v>831</v>
      </c>
      <c r="I4" s="69" t="s">
        <v>831</v>
      </c>
      <c r="J4" s="89" t="s">
        <v>832</v>
      </c>
    </row>
    <row r="5" ht="25.35" customHeight="1" spans="1:10">
      <c r="A5" s="63" t="s">
        <v>770</v>
      </c>
      <c r="B5" s="63">
        <v>0</v>
      </c>
      <c r="C5" s="63"/>
      <c r="D5" s="63"/>
      <c r="E5" s="63"/>
      <c r="F5" s="63"/>
      <c r="G5" s="63"/>
      <c r="H5" s="63"/>
      <c r="I5" s="63"/>
      <c r="J5" s="90"/>
    </row>
    <row r="6" ht="25.35" customHeight="1" spans="1:10">
      <c r="A6" s="63" t="s">
        <v>771</v>
      </c>
      <c r="B6" s="63">
        <v>0</v>
      </c>
      <c r="C6" s="63"/>
      <c r="D6" s="63"/>
      <c r="E6" s="63"/>
      <c r="F6" s="63"/>
      <c r="G6" s="63"/>
      <c r="H6" s="63"/>
      <c r="I6" s="63"/>
      <c r="J6" s="90"/>
    </row>
    <row r="7" ht="25.35" customHeight="1" spans="1:10">
      <c r="A7" s="63" t="s">
        <v>772</v>
      </c>
      <c r="B7" s="63">
        <v>0</v>
      </c>
      <c r="C7" s="63"/>
      <c r="D7" s="63"/>
      <c r="E7" s="63"/>
      <c r="F7" s="63"/>
      <c r="G7" s="63"/>
      <c r="H7" s="63"/>
      <c r="I7" s="63"/>
      <c r="J7" s="90"/>
    </row>
    <row r="8" ht="25.35" customHeight="1" spans="1:10">
      <c r="A8" s="63" t="s">
        <v>773</v>
      </c>
      <c r="B8" s="63">
        <v>0</v>
      </c>
      <c r="C8" s="63"/>
      <c r="D8" s="63"/>
      <c r="E8" s="63"/>
      <c r="F8" s="63"/>
      <c r="G8" s="63"/>
      <c r="H8" s="63"/>
      <c r="I8" s="63"/>
      <c r="J8" s="90"/>
    </row>
    <row r="9" ht="25.35" customHeight="1" spans="1:10">
      <c r="A9" s="63" t="s">
        <v>774</v>
      </c>
      <c r="B9" s="63">
        <v>0</v>
      </c>
      <c r="C9" s="63"/>
      <c r="D9" s="63"/>
      <c r="E9" s="63"/>
      <c r="F9" s="63"/>
      <c r="G9" s="91"/>
      <c r="H9" s="63"/>
      <c r="I9" s="63"/>
      <c r="J9" s="90"/>
    </row>
    <row r="10" ht="25.35" customHeight="1" spans="1:10">
      <c r="A10" s="63" t="s">
        <v>775</v>
      </c>
      <c r="B10" s="63">
        <v>0</v>
      </c>
      <c r="C10" s="63"/>
      <c r="D10" s="63"/>
      <c r="E10" s="63"/>
      <c r="F10" s="63"/>
      <c r="G10" s="63"/>
      <c r="H10" s="63"/>
      <c r="I10" s="63"/>
      <c r="J10" s="90"/>
    </row>
    <row r="11" ht="25.35" customHeight="1" spans="1:10">
      <c r="A11" s="63" t="s">
        <v>776</v>
      </c>
      <c r="B11" s="63">
        <v>0</v>
      </c>
      <c r="C11" s="63"/>
      <c r="D11" s="63"/>
      <c r="E11" s="63"/>
      <c r="F11" s="63"/>
      <c r="G11" s="63"/>
      <c r="H11" s="63"/>
      <c r="I11" s="63"/>
      <c r="J11" s="90"/>
    </row>
    <row r="12" ht="25.35" customHeight="1" spans="1:10">
      <c r="A12" s="63" t="s">
        <v>777</v>
      </c>
      <c r="B12" s="63">
        <v>0</v>
      </c>
      <c r="C12" s="63"/>
      <c r="D12" s="63"/>
      <c r="E12" s="63"/>
      <c r="F12" s="63"/>
      <c r="G12" s="63"/>
      <c r="H12" s="63"/>
      <c r="I12" s="63"/>
      <c r="J12" s="90"/>
    </row>
    <row r="13" ht="25.35" customHeight="1" spans="1:10">
      <c r="A13" s="63" t="s">
        <v>778</v>
      </c>
      <c r="B13" s="63">
        <v>0</v>
      </c>
      <c r="C13" s="63"/>
      <c r="D13" s="63"/>
      <c r="E13" s="63"/>
      <c r="F13" s="63"/>
      <c r="G13" s="63"/>
      <c r="H13" s="63"/>
      <c r="I13" s="63"/>
      <c r="J13" s="90"/>
    </row>
    <row r="14" ht="25.35" customHeight="1" spans="1:10">
      <c r="A14" s="63" t="s">
        <v>779</v>
      </c>
      <c r="B14" s="63">
        <v>0</v>
      </c>
      <c r="C14" s="63"/>
      <c r="D14" s="63"/>
      <c r="E14" s="63"/>
      <c r="F14" s="63"/>
      <c r="G14" s="63"/>
      <c r="H14" s="63"/>
      <c r="I14" s="63"/>
      <c r="J14" s="90"/>
    </row>
    <row r="15" ht="25.35" customHeight="1" spans="1:10">
      <c r="A15" s="63" t="s">
        <v>780</v>
      </c>
      <c r="B15" s="63">
        <v>0</v>
      </c>
      <c r="C15" s="63"/>
      <c r="D15" s="63"/>
      <c r="E15" s="63"/>
      <c r="F15" s="63"/>
      <c r="G15" s="63"/>
      <c r="H15" s="63"/>
      <c r="I15" s="63"/>
      <c r="J15" s="90"/>
    </row>
    <row r="16" s="85" customFormat="1" ht="25.35" customHeight="1" spans="1:10">
      <c r="A16" s="69" t="s">
        <v>781</v>
      </c>
      <c r="B16" s="63">
        <v>0</v>
      </c>
      <c r="C16" s="64"/>
      <c r="D16" s="64"/>
      <c r="E16" s="64"/>
      <c r="F16" s="64"/>
      <c r="G16" s="64"/>
      <c r="H16" s="64"/>
      <c r="I16" s="64"/>
      <c r="J16" s="92"/>
    </row>
    <row r="18" spans="1:1">
      <c r="A18" t="s">
        <v>833</v>
      </c>
    </row>
  </sheetData>
  <mergeCells count="1">
    <mergeCell ref="A2:J2"/>
  </mergeCells>
  <printOptions horizontalCentered="1"/>
  <pageMargins left="0.707638888888889" right="0.707638888888889" top="0.747916666666667" bottom="0.747916666666667" header="0.313888888888889" footer="0.313888888888889"/>
  <pageSetup paperSize="9" orientation="landscape"/>
  <headerFooter>
    <oddFooter>&amp;C附表1-13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7"/>
  <sheetViews>
    <sheetView workbookViewId="0">
      <selection activeCell="A3" sqref="A3"/>
    </sheetView>
  </sheetViews>
  <sheetFormatPr defaultColWidth="9" defaultRowHeight="14.25" outlineLevelCol="4"/>
  <cols>
    <col min="1" max="1" width="39" customWidth="1"/>
    <col min="2" max="3" width="12.375" customWidth="1"/>
    <col min="4" max="4" width="13.75" customWidth="1"/>
  </cols>
  <sheetData>
    <row r="1" ht="18.6" customHeight="1" spans="1:5">
      <c r="A1" s="56" t="s">
        <v>834</v>
      </c>
    </row>
    <row r="2" ht="27" customHeight="1" spans="1:5">
      <c r="A2" s="57" t="s">
        <v>835</v>
      </c>
      <c r="B2" s="57"/>
      <c r="C2" s="57"/>
      <c r="D2" s="57"/>
    </row>
    <row r="3" spans="1:5">
      <c r="A3" s="58"/>
      <c r="B3" s="59"/>
      <c r="C3" s="59"/>
      <c r="D3" s="60" t="s">
        <v>646</v>
      </c>
    </row>
    <row r="4" ht="32.45" customHeight="1" spans="1:5">
      <c r="A4" s="61" t="s">
        <v>569</v>
      </c>
      <c r="B4" s="61" t="s">
        <v>50</v>
      </c>
      <c r="C4" s="61" t="s">
        <v>51</v>
      </c>
      <c r="D4" s="61" t="s">
        <v>52</v>
      </c>
    </row>
    <row r="5" ht="30.6" customHeight="1" spans="1:5">
      <c r="A5" s="63" t="s">
        <v>836</v>
      </c>
      <c r="B5" s="63">
        <v>0</v>
      </c>
      <c r="C5" s="63">
        <v>0</v>
      </c>
      <c r="D5" s="63"/>
    </row>
    <row r="6" ht="30.6" customHeight="1" spans="1:5">
      <c r="A6" s="63" t="s">
        <v>837</v>
      </c>
      <c r="B6" s="63">
        <v>0</v>
      </c>
      <c r="C6" s="63">
        <v>0</v>
      </c>
      <c r="D6" s="63"/>
    </row>
    <row r="7" ht="30.6" customHeight="1" spans="1:5">
      <c r="A7" s="63" t="s">
        <v>838</v>
      </c>
      <c r="B7" s="63">
        <v>0</v>
      </c>
      <c r="C7" s="63">
        <v>0</v>
      </c>
      <c r="D7" s="63"/>
    </row>
    <row r="8" ht="30.6" customHeight="1" spans="1:5">
      <c r="A8" s="63" t="s">
        <v>839</v>
      </c>
      <c r="B8" s="63">
        <v>0</v>
      </c>
      <c r="C8" s="63">
        <v>0</v>
      </c>
      <c r="D8" s="63"/>
    </row>
    <row r="9" ht="30.6" customHeight="1" spans="1:5">
      <c r="A9" s="63" t="s">
        <v>840</v>
      </c>
      <c r="B9" s="63">
        <v>0</v>
      </c>
      <c r="C9" s="63">
        <v>0</v>
      </c>
      <c r="D9" s="63"/>
    </row>
    <row r="10" ht="30.6" customHeight="1" spans="1:5">
      <c r="A10" s="69" t="s">
        <v>841</v>
      </c>
      <c r="B10" s="63">
        <v>0</v>
      </c>
      <c r="C10" s="63">
        <v>0</v>
      </c>
      <c r="D10" s="63"/>
    </row>
    <row r="11" ht="30.6" customHeight="1" spans="1:5">
      <c r="A11" s="82" t="s">
        <v>842</v>
      </c>
      <c r="B11" s="63">
        <v>0</v>
      </c>
      <c r="C11" s="63">
        <v>0</v>
      </c>
      <c r="D11" s="82"/>
    </row>
    <row r="12" ht="30.6" customHeight="1" spans="1:5">
      <c r="A12" s="82" t="s">
        <v>843</v>
      </c>
      <c r="B12" s="63">
        <v>0</v>
      </c>
      <c r="C12" s="63">
        <v>0</v>
      </c>
      <c r="D12" s="82"/>
    </row>
    <row r="13" ht="30.6" customHeight="1" spans="1:5">
      <c r="A13" s="83" t="s">
        <v>92</v>
      </c>
      <c r="B13" s="63">
        <v>0</v>
      </c>
      <c r="C13" s="63">
        <v>0</v>
      </c>
      <c r="D13" s="82"/>
    </row>
    <row r="15" customHeight="1" spans="1:5">
      <c r="A15" s="71" t="s">
        <v>844</v>
      </c>
      <c r="B15" s="71"/>
      <c r="C15" s="71"/>
      <c r="D15" s="71"/>
      <c r="E15" s="84"/>
    </row>
    <row r="16" spans="1:5">
      <c r="A16" s="71"/>
      <c r="B16" s="71"/>
      <c r="C16" s="71"/>
      <c r="D16" s="71"/>
    </row>
    <row r="17" spans="1:4">
      <c r="A17" s="71"/>
      <c r="B17" s="71"/>
      <c r="C17" s="71"/>
      <c r="D17" s="71"/>
    </row>
  </sheetData>
  <mergeCells count="2">
    <mergeCell ref="A2:D2"/>
    <mergeCell ref="A15:D17"/>
  </mergeCells>
  <pageMargins left="0.707638888888889" right="0.707638888888889" top="0.747916666666667" bottom="0.747916666666667" header="0.313888888888889" footer="0.313888888888889"/>
  <pageSetup paperSize="9" orientation="portrait"/>
  <headerFooter>
    <oddFooter>&amp;C附表1-14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7"/>
  <sheetViews>
    <sheetView workbookViewId="0">
      <selection activeCell="M30" sqref="M30"/>
    </sheetView>
  </sheetViews>
  <sheetFormatPr defaultColWidth="9" defaultRowHeight="14.25" outlineLevelCol="4"/>
  <cols>
    <col min="1" max="1" width="33.875" customWidth="1"/>
    <col min="2" max="3" width="12.625" customWidth="1"/>
    <col min="4" max="4" width="16.5" customWidth="1"/>
  </cols>
  <sheetData>
    <row r="1" ht="23.45" customHeight="1" spans="1:5">
      <c r="A1" s="56" t="s">
        <v>845</v>
      </c>
    </row>
    <row r="2" ht="21" spans="1:5">
      <c r="A2" s="57" t="s">
        <v>846</v>
      </c>
      <c r="B2" s="57"/>
      <c r="C2" s="57"/>
      <c r="D2" s="57"/>
    </row>
    <row r="3" spans="1:5">
      <c r="A3" s="58"/>
      <c r="B3" s="59"/>
      <c r="C3" s="59"/>
      <c r="D3" s="59" t="s">
        <v>646</v>
      </c>
    </row>
    <row r="4" ht="39" customHeight="1" spans="1:5">
      <c r="A4" s="81" t="s">
        <v>569</v>
      </c>
      <c r="B4" s="81" t="s">
        <v>50</v>
      </c>
      <c r="C4" s="81" t="s">
        <v>51</v>
      </c>
      <c r="D4" s="81" t="s">
        <v>52</v>
      </c>
    </row>
    <row r="5" ht="31.15" customHeight="1" spans="1:5">
      <c r="A5" s="63" t="s">
        <v>847</v>
      </c>
      <c r="B5" s="63">
        <v>0</v>
      </c>
      <c r="C5" s="63">
        <v>0</v>
      </c>
      <c r="D5" s="63"/>
    </row>
    <row r="6" ht="31.15" customHeight="1" spans="1:5">
      <c r="A6" s="63" t="s">
        <v>848</v>
      </c>
      <c r="B6" s="63">
        <v>0</v>
      </c>
      <c r="C6" s="63">
        <v>0</v>
      </c>
      <c r="D6" s="63"/>
    </row>
    <row r="7" ht="31.15" customHeight="1" spans="1:5">
      <c r="A7" s="63" t="s">
        <v>849</v>
      </c>
      <c r="B7" s="63">
        <v>0</v>
      </c>
      <c r="C7" s="63">
        <v>0</v>
      </c>
      <c r="D7" s="63"/>
    </row>
    <row r="8" ht="31.15" customHeight="1" spans="1:5">
      <c r="A8" s="63" t="s">
        <v>850</v>
      </c>
      <c r="B8" s="63">
        <v>0</v>
      </c>
      <c r="C8" s="63">
        <v>0</v>
      </c>
      <c r="D8" s="63"/>
    </row>
    <row r="9" ht="31.15" customHeight="1" spans="1:5">
      <c r="A9" s="63" t="s">
        <v>851</v>
      </c>
      <c r="B9" s="63">
        <v>0</v>
      </c>
      <c r="C9" s="63">
        <v>0</v>
      </c>
      <c r="D9" s="63"/>
    </row>
    <row r="10" ht="31.15" customHeight="1" spans="1:5">
      <c r="A10" s="69" t="s">
        <v>120</v>
      </c>
      <c r="B10" s="63">
        <v>0</v>
      </c>
      <c r="C10" s="63">
        <v>0</v>
      </c>
      <c r="D10" s="63"/>
    </row>
    <row r="11" ht="31.15" customHeight="1" spans="1:5">
      <c r="A11" s="63" t="s">
        <v>852</v>
      </c>
      <c r="B11" s="63">
        <v>0</v>
      </c>
      <c r="C11" s="63">
        <v>0</v>
      </c>
      <c r="D11" s="63"/>
    </row>
    <row r="12" ht="31.15" customHeight="1" spans="1:5">
      <c r="A12" s="63" t="s">
        <v>853</v>
      </c>
      <c r="B12" s="63">
        <v>0</v>
      </c>
      <c r="C12" s="63">
        <v>0</v>
      </c>
      <c r="D12" s="63"/>
    </row>
    <row r="13" ht="31.15" customHeight="1" spans="1:5">
      <c r="A13" s="69" t="s">
        <v>136</v>
      </c>
      <c r="B13" s="63">
        <v>0</v>
      </c>
      <c r="C13" s="63">
        <v>0</v>
      </c>
      <c r="D13" s="63"/>
    </row>
    <row r="15" customHeight="1" spans="1:5">
      <c r="A15" s="71" t="s">
        <v>844</v>
      </c>
      <c r="B15" s="71"/>
      <c r="C15" s="71"/>
      <c r="D15" s="71"/>
      <c r="E15" s="71"/>
    </row>
    <row r="16" spans="1:5">
      <c r="A16" s="71"/>
      <c r="B16" s="71"/>
      <c r="C16" s="71"/>
      <c r="D16" s="71"/>
      <c r="E16" s="71"/>
    </row>
    <row r="17" spans="1:5">
      <c r="A17" s="71"/>
      <c r="B17" s="71"/>
      <c r="C17" s="71"/>
      <c r="D17" s="71"/>
      <c r="E17" s="71"/>
    </row>
  </sheetData>
  <mergeCells count="2">
    <mergeCell ref="A2:D2"/>
    <mergeCell ref="A15:E17"/>
  </mergeCells>
  <pageMargins left="0.707638888888889" right="0.707638888888889" top="0.747916666666667" bottom="0.747916666666667" header="0.313888888888889" footer="0.313888888888889"/>
  <pageSetup paperSize="9" orientation="portrait"/>
  <headerFooter>
    <oddFooter>&amp;C附表1-15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27"/>
  <sheetViews>
    <sheetView workbookViewId="0">
      <selection activeCell="A3" sqref="A3"/>
    </sheetView>
  </sheetViews>
  <sheetFormatPr defaultColWidth="9" defaultRowHeight="14.25" outlineLevelCol="4"/>
  <cols>
    <col min="1" max="1" width="38.5" customWidth="1"/>
    <col min="2" max="3" width="13" customWidth="1"/>
    <col min="4" max="4" width="13.5" customWidth="1"/>
  </cols>
  <sheetData>
    <row r="1" spans="1:4">
      <c r="A1" s="56" t="s">
        <v>854</v>
      </c>
    </row>
    <row r="2" ht="21" spans="1:4">
      <c r="A2" s="57" t="s">
        <v>855</v>
      </c>
      <c r="B2" s="57"/>
      <c r="C2" s="57"/>
      <c r="D2" s="57"/>
    </row>
    <row r="3" ht="24.6" customHeight="1" spans="1:4">
      <c r="A3" s="58"/>
      <c r="B3" s="59"/>
      <c r="C3" s="59"/>
      <c r="D3" s="60" t="s">
        <v>646</v>
      </c>
    </row>
    <row r="4" ht="40.15" customHeight="1" spans="1:4">
      <c r="A4" s="61" t="s">
        <v>569</v>
      </c>
      <c r="B4" s="61" t="s">
        <v>50</v>
      </c>
      <c r="C4" s="61" t="s">
        <v>51</v>
      </c>
      <c r="D4" s="61" t="s">
        <v>52</v>
      </c>
    </row>
    <row r="5" ht="23.45" customHeight="1" spans="1:4">
      <c r="A5" s="63" t="s">
        <v>836</v>
      </c>
      <c r="B5" s="63">
        <v>0</v>
      </c>
      <c r="C5" s="63">
        <v>0</v>
      </c>
      <c r="D5" s="63"/>
    </row>
    <row r="6" ht="23.45" customHeight="1" spans="1:4">
      <c r="A6" s="79" t="s">
        <v>856</v>
      </c>
      <c r="B6" s="63">
        <v>0</v>
      </c>
      <c r="C6" s="63">
        <v>0</v>
      </c>
      <c r="D6" s="63"/>
    </row>
    <row r="7" ht="23.45" customHeight="1" spans="1:4">
      <c r="A7" s="80" t="s">
        <v>857</v>
      </c>
      <c r="B7" s="63">
        <v>0</v>
      </c>
      <c r="C7" s="63">
        <v>0</v>
      </c>
      <c r="D7" s="63"/>
    </row>
    <row r="8" ht="23.45" customHeight="1" spans="1:4">
      <c r="A8" s="80" t="s">
        <v>857</v>
      </c>
      <c r="B8" s="63">
        <v>0</v>
      </c>
      <c r="C8" s="63">
        <v>0</v>
      </c>
      <c r="D8" s="63"/>
    </row>
    <row r="9" ht="23.45" customHeight="1" spans="1:4">
      <c r="A9" s="80" t="s">
        <v>857</v>
      </c>
      <c r="B9" s="63">
        <v>0</v>
      </c>
      <c r="C9" s="63">
        <v>0</v>
      </c>
      <c r="D9" s="63"/>
    </row>
    <row r="10" ht="23.45" customHeight="1" spans="1:4">
      <c r="A10" s="80" t="s">
        <v>857</v>
      </c>
      <c r="B10" s="63">
        <v>0</v>
      </c>
      <c r="C10" s="63">
        <v>0</v>
      </c>
      <c r="D10" s="63"/>
    </row>
    <row r="11" ht="23.45" customHeight="1" spans="1:4">
      <c r="A11" s="63" t="s">
        <v>837</v>
      </c>
      <c r="B11" s="63">
        <v>0</v>
      </c>
      <c r="C11" s="63">
        <v>0</v>
      </c>
      <c r="D11" s="63"/>
    </row>
    <row r="12" ht="23.45" customHeight="1" spans="1:4">
      <c r="A12" s="79" t="s">
        <v>858</v>
      </c>
      <c r="B12" s="63">
        <v>0</v>
      </c>
      <c r="C12" s="63">
        <v>0</v>
      </c>
      <c r="D12" s="63"/>
    </row>
    <row r="13" ht="23.45" customHeight="1" spans="1:4">
      <c r="A13" s="80" t="s">
        <v>859</v>
      </c>
      <c r="B13" s="63">
        <v>0</v>
      </c>
      <c r="C13" s="63">
        <v>0</v>
      </c>
      <c r="D13" s="63"/>
    </row>
    <row r="14" ht="23.45" customHeight="1" spans="1:4">
      <c r="A14" s="80" t="s">
        <v>860</v>
      </c>
      <c r="B14" s="63">
        <v>0</v>
      </c>
      <c r="C14" s="63">
        <v>0</v>
      </c>
      <c r="D14" s="63"/>
    </row>
    <row r="15" ht="23.45" customHeight="1" spans="1:4">
      <c r="A15" s="80" t="s">
        <v>861</v>
      </c>
      <c r="B15" s="63">
        <v>0</v>
      </c>
      <c r="C15" s="63">
        <v>0</v>
      </c>
      <c r="D15" s="63"/>
    </row>
    <row r="16" ht="23.45" customHeight="1" spans="1:4">
      <c r="A16" s="63" t="s">
        <v>838</v>
      </c>
      <c r="B16" s="63">
        <v>0</v>
      </c>
      <c r="C16" s="63">
        <v>0</v>
      </c>
      <c r="D16" s="63"/>
    </row>
    <row r="17" ht="23.45" customHeight="1" spans="1:5">
      <c r="A17" s="63" t="s">
        <v>839</v>
      </c>
      <c r="B17" s="63">
        <v>0</v>
      </c>
      <c r="C17" s="63">
        <v>0</v>
      </c>
      <c r="D17" s="63"/>
    </row>
    <row r="18" ht="23.45" customHeight="1" spans="1:5">
      <c r="A18" s="63" t="s">
        <v>840</v>
      </c>
      <c r="B18" s="63">
        <v>0</v>
      </c>
      <c r="C18" s="63">
        <v>0</v>
      </c>
      <c r="D18" s="63"/>
    </row>
    <row r="19" ht="23.45" customHeight="1" spans="1:5">
      <c r="A19" s="69" t="s">
        <v>841</v>
      </c>
      <c r="B19" s="63">
        <v>0</v>
      </c>
      <c r="C19" s="63">
        <v>0</v>
      </c>
      <c r="D19" s="63"/>
    </row>
    <row r="20" ht="23.45" customHeight="1" spans="1:5">
      <c r="A20" s="63" t="s">
        <v>842</v>
      </c>
      <c r="B20" s="63">
        <v>0</v>
      </c>
      <c r="C20" s="63">
        <v>0</v>
      </c>
      <c r="D20" s="63"/>
    </row>
    <row r="21" ht="23.45" customHeight="1" spans="1:5">
      <c r="A21" s="63" t="s">
        <v>843</v>
      </c>
      <c r="B21" s="63">
        <v>0</v>
      </c>
      <c r="C21" s="63">
        <v>0</v>
      </c>
      <c r="D21" s="63"/>
    </row>
    <row r="22" ht="23.45" customHeight="1" spans="1:5">
      <c r="A22" s="69" t="s">
        <v>92</v>
      </c>
      <c r="B22" s="63">
        <v>0</v>
      </c>
      <c r="C22" s="63">
        <v>0</v>
      </c>
      <c r="D22" s="63"/>
    </row>
    <row r="25" customHeight="1" spans="1:5">
      <c r="A25" s="71" t="s">
        <v>844</v>
      </c>
      <c r="B25" s="71"/>
      <c r="C25" s="71"/>
      <c r="D25" s="71"/>
      <c r="E25" s="71"/>
    </row>
    <row r="26" spans="1:5">
      <c r="A26" s="71"/>
      <c r="B26" s="71"/>
      <c r="C26" s="71"/>
      <c r="D26" s="71"/>
      <c r="E26" s="71"/>
    </row>
    <row r="27" spans="1:5">
      <c r="A27" s="71"/>
      <c r="B27" s="71"/>
      <c r="C27" s="71"/>
      <c r="D27" s="71"/>
      <c r="E27" s="71"/>
    </row>
  </sheetData>
  <mergeCells count="2">
    <mergeCell ref="A2:D2"/>
    <mergeCell ref="A25:E27"/>
  </mergeCells>
  <pageMargins left="0.707638888888889" right="0.707638888888889" top="0.747916666666667" bottom="0.747916666666667" header="0.313888888888889" footer="0.313888888888889"/>
  <pageSetup paperSize="9" fitToHeight="0" orientation="portrait"/>
  <headerFooter>
    <oddFooter>&amp;C附表1-16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7"/>
  <sheetViews>
    <sheetView workbookViewId="0">
      <selection activeCell="I14" sqref="I14"/>
    </sheetView>
  </sheetViews>
  <sheetFormatPr defaultColWidth="8.125" defaultRowHeight="14.25" outlineLevelCol="5"/>
  <cols>
    <col min="1" max="1" width="35.125" style="8" customWidth="1"/>
    <col min="2" max="2" width="16.5" style="8" customWidth="1"/>
    <col min="3" max="3" width="16.375" style="8" customWidth="1"/>
    <col min="4" max="4" width="13.75" style="38" customWidth="1"/>
    <col min="5" max="5" width="10.5" style="8" customWidth="1"/>
    <col min="6" max="6" width="9.125" style="8" customWidth="1"/>
    <col min="7" max="13" width="8.125" style="8"/>
    <col min="14" max="14" width="11.5" style="8" customWidth="1"/>
    <col min="15" max="16384" width="8.125" style="8"/>
  </cols>
  <sheetData>
    <row r="1" spans="1:6">
      <c r="A1" s="8" t="s">
        <v>862</v>
      </c>
    </row>
    <row r="2" ht="24" spans="1:6">
      <c r="A2" s="39" t="s">
        <v>863</v>
      </c>
      <c r="B2" s="39"/>
      <c r="C2" s="39"/>
      <c r="D2" s="39"/>
    </row>
    <row r="3" spans="1:6">
      <c r="A3" s="40"/>
      <c r="B3" s="7"/>
      <c r="D3" s="41" t="s">
        <v>646</v>
      </c>
    </row>
    <row r="4" s="35" customFormat="1" ht="33.6" customHeight="1" spans="1:6">
      <c r="A4" s="72" t="s">
        <v>569</v>
      </c>
      <c r="B4" s="11" t="s">
        <v>50</v>
      </c>
      <c r="C4" s="11" t="s">
        <v>51</v>
      </c>
      <c r="D4" s="43" t="s">
        <v>52</v>
      </c>
    </row>
    <row r="5" ht="22.35" customHeight="1" spans="1:6">
      <c r="A5" s="31" t="s">
        <v>864</v>
      </c>
      <c r="B5" s="45">
        <v>0</v>
      </c>
      <c r="C5" s="45">
        <v>0</v>
      </c>
      <c r="D5" s="46"/>
    </row>
    <row r="6" ht="22.35" customHeight="1" spans="1:6">
      <c r="A6" s="31" t="s">
        <v>865</v>
      </c>
      <c r="B6" s="73">
        <v>3923</v>
      </c>
      <c r="C6" s="49">
        <v>4487</v>
      </c>
      <c r="D6" s="46">
        <f t="shared" ref="D6:D11" si="0">B6/C6</f>
        <v>0.874</v>
      </c>
    </row>
    <row r="7" ht="30" customHeight="1" spans="1:6">
      <c r="A7" s="31" t="s">
        <v>866</v>
      </c>
      <c r="B7" s="74">
        <v>0</v>
      </c>
      <c r="C7" s="75">
        <v>0</v>
      </c>
      <c r="D7" s="46"/>
    </row>
    <row r="8" ht="22.35" customHeight="1" spans="1:6">
      <c r="A8" s="31" t="s">
        <v>867</v>
      </c>
      <c r="B8" s="75">
        <v>0</v>
      </c>
      <c r="C8" s="75">
        <v>0</v>
      </c>
      <c r="D8" s="46"/>
    </row>
    <row r="9" ht="22.35" customHeight="1" spans="1:6">
      <c r="A9" s="31" t="s">
        <v>868</v>
      </c>
      <c r="B9" s="75">
        <v>2956</v>
      </c>
      <c r="C9" s="75">
        <v>2612</v>
      </c>
      <c r="D9" s="46">
        <f t="shared" si="0"/>
        <v>1.132</v>
      </c>
      <c r="F9" s="76"/>
    </row>
    <row r="10" ht="33.75" customHeight="1" spans="1:6">
      <c r="A10" s="23" t="s">
        <v>869</v>
      </c>
      <c r="B10" s="75">
        <v>0</v>
      </c>
      <c r="C10" s="75">
        <v>0</v>
      </c>
      <c r="D10" s="46"/>
    </row>
    <row r="11" ht="27" customHeight="1" spans="1:6">
      <c r="A11" s="25" t="s">
        <v>870</v>
      </c>
      <c r="B11" s="75">
        <v>2956</v>
      </c>
      <c r="C11" s="75">
        <v>2612</v>
      </c>
      <c r="D11" s="46">
        <f t="shared" si="0"/>
        <v>1.132</v>
      </c>
    </row>
    <row r="12" ht="36" customHeight="1" spans="1:6">
      <c r="A12" s="23" t="s">
        <v>871</v>
      </c>
      <c r="B12" s="75">
        <v>0</v>
      </c>
      <c r="C12" s="75">
        <v>0</v>
      </c>
      <c r="D12" s="46"/>
    </row>
    <row r="13" ht="22.35" customHeight="1" spans="1:6">
      <c r="A13" s="31" t="s">
        <v>872</v>
      </c>
      <c r="B13" s="75">
        <v>0</v>
      </c>
      <c r="C13" s="75">
        <v>0</v>
      </c>
      <c r="D13" s="46"/>
    </row>
    <row r="14" ht="22.35" customHeight="1" spans="1:6">
      <c r="A14" s="31" t="s">
        <v>873</v>
      </c>
      <c r="B14" s="75">
        <v>0</v>
      </c>
      <c r="C14" s="75">
        <v>0</v>
      </c>
      <c r="D14" s="46"/>
    </row>
    <row r="15" ht="22.35" customHeight="1" spans="1:6">
      <c r="A15" s="31" t="s">
        <v>874</v>
      </c>
      <c r="B15" s="75">
        <v>0</v>
      </c>
      <c r="C15" s="75">
        <v>0</v>
      </c>
      <c r="D15" s="46"/>
    </row>
    <row r="16" ht="22.35" customHeight="1" spans="1:6">
      <c r="A16" s="77" t="s">
        <v>875</v>
      </c>
      <c r="B16" s="75">
        <v>6879</v>
      </c>
      <c r="C16" s="75">
        <v>7099</v>
      </c>
      <c r="D16" s="46">
        <f>B16/C16</f>
        <v>0.969</v>
      </c>
    </row>
    <row r="17" spans="1:4">
      <c r="A17" s="36"/>
      <c r="B17" s="36"/>
      <c r="C17" s="36"/>
      <c r="D17" s="78"/>
    </row>
  </sheetData>
  <mergeCells count="1">
    <mergeCell ref="A2:D2"/>
  </mergeCells>
  <conditionalFormatting sqref="A5:A6">
    <cfRule type="expression" dxfId="0" priority="1" stopIfTrue="1">
      <formula>"len($A:$A)=3"</formula>
    </cfRule>
  </conditionalFormatting>
  <conditionalFormatting sqref="D5:D16">
    <cfRule type="cellIs" dxfId="1" priority="2" stopIfTrue="1" operator="lessThan">
      <formula>0</formula>
    </cfRule>
  </conditionalFormatting>
  <pageMargins left="0.707638888888889" right="0.707638888888889" top="0.747916666666667" bottom="0.747916666666667" header="0.313888888888889" footer="0.313888888888889"/>
  <pageSetup paperSize="9" fitToHeight="0" orientation="portrait"/>
  <headerFooter>
    <oddFooter>&amp;C附表1-18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9"/>
  <sheetViews>
    <sheetView workbookViewId="0">
      <selection activeCell="A3" sqref="A3"/>
    </sheetView>
  </sheetViews>
  <sheetFormatPr defaultColWidth="9" defaultRowHeight="14.25" outlineLevelCol="4"/>
  <cols>
    <col min="1" max="1" width="43.375" customWidth="1"/>
    <col min="2" max="3" width="10.375" customWidth="1"/>
    <col min="4" max="4" width="13.375" customWidth="1"/>
    <col min="5" max="5" width="25.5" customWidth="1"/>
  </cols>
  <sheetData>
    <row r="1" spans="1:4">
      <c r="A1" s="56" t="s">
        <v>876</v>
      </c>
    </row>
    <row r="2" ht="26.45" customHeight="1" spans="1:4">
      <c r="A2" s="57" t="s">
        <v>877</v>
      </c>
      <c r="B2" s="57"/>
      <c r="C2" s="57"/>
      <c r="D2" s="57"/>
    </row>
    <row r="3" spans="1:4">
      <c r="A3" s="58"/>
      <c r="B3" s="59"/>
      <c r="C3" s="59"/>
      <c r="D3" s="60" t="s">
        <v>646</v>
      </c>
    </row>
    <row r="4" ht="34.15" customHeight="1" spans="1:4">
      <c r="A4" s="61" t="s">
        <v>569</v>
      </c>
      <c r="B4" s="61" t="s">
        <v>50</v>
      </c>
      <c r="C4" s="61" t="s">
        <v>51</v>
      </c>
      <c r="D4" s="61" t="s">
        <v>52</v>
      </c>
    </row>
    <row r="5" ht="18.6" customHeight="1" spans="1:4">
      <c r="A5" s="62" t="s">
        <v>847</v>
      </c>
      <c r="B5" s="63">
        <v>0</v>
      </c>
      <c r="C5" s="63">
        <v>0</v>
      </c>
      <c r="D5" s="64"/>
    </row>
    <row r="6" ht="18.6" customHeight="1" spans="1:4">
      <c r="A6" s="62" t="s">
        <v>878</v>
      </c>
      <c r="B6" s="63">
        <v>0</v>
      </c>
      <c r="C6" s="63">
        <v>0</v>
      </c>
      <c r="D6" s="63"/>
    </row>
    <row r="7" ht="18.6" customHeight="1" spans="1:4">
      <c r="A7" s="65" t="s">
        <v>879</v>
      </c>
      <c r="B7" s="63">
        <v>0</v>
      </c>
      <c r="C7" s="63">
        <v>0</v>
      </c>
      <c r="D7" s="63"/>
    </row>
    <row r="8" ht="18.6" customHeight="1" spans="1:4">
      <c r="A8" s="65" t="s">
        <v>880</v>
      </c>
      <c r="B8" s="63">
        <v>0</v>
      </c>
      <c r="C8" s="63">
        <v>0</v>
      </c>
      <c r="D8" s="63"/>
    </row>
    <row r="9" ht="18.6" customHeight="1" spans="1:4">
      <c r="A9" s="65" t="s">
        <v>881</v>
      </c>
      <c r="B9" s="63">
        <v>0</v>
      </c>
      <c r="C9" s="63">
        <v>0</v>
      </c>
      <c r="D9" s="63"/>
    </row>
    <row r="10" ht="18.6" customHeight="1" spans="1:4">
      <c r="A10" s="65" t="s">
        <v>882</v>
      </c>
      <c r="B10" s="63">
        <v>0</v>
      </c>
      <c r="C10" s="63">
        <v>0</v>
      </c>
      <c r="D10" s="63"/>
    </row>
    <row r="11" ht="18.6" customHeight="1" spans="1:4">
      <c r="A11" s="65" t="s">
        <v>883</v>
      </c>
      <c r="B11" s="63">
        <v>0</v>
      </c>
      <c r="C11" s="63">
        <v>0</v>
      </c>
      <c r="D11" s="63"/>
    </row>
    <row r="12" ht="18.6" customHeight="1" spans="1:4">
      <c r="A12" s="65" t="s">
        <v>884</v>
      </c>
      <c r="B12" s="63">
        <v>0</v>
      </c>
      <c r="C12" s="63">
        <v>0</v>
      </c>
      <c r="D12" s="63"/>
    </row>
    <row r="13" ht="18.6" customHeight="1" spans="1:4">
      <c r="A13" s="65" t="s">
        <v>885</v>
      </c>
      <c r="B13" s="63">
        <v>0</v>
      </c>
      <c r="C13" s="63">
        <v>0</v>
      </c>
      <c r="D13" s="63"/>
    </row>
    <row r="14" ht="18.6" customHeight="1" spans="1:4">
      <c r="A14" s="65" t="s">
        <v>886</v>
      </c>
      <c r="B14" s="63">
        <v>0</v>
      </c>
      <c r="C14" s="63">
        <v>0</v>
      </c>
      <c r="D14" s="63"/>
    </row>
    <row r="15" ht="18.6" customHeight="1" spans="1:4">
      <c r="A15" s="62" t="s">
        <v>848</v>
      </c>
      <c r="B15" s="63">
        <v>0</v>
      </c>
      <c r="C15" s="63">
        <v>0</v>
      </c>
      <c r="D15" s="66"/>
    </row>
    <row r="16" ht="18.6" customHeight="1" spans="1:4">
      <c r="A16" s="67" t="s">
        <v>887</v>
      </c>
      <c r="B16" s="63">
        <v>0</v>
      </c>
      <c r="C16" s="63">
        <v>0</v>
      </c>
      <c r="D16" s="68"/>
    </row>
    <row r="17" ht="18.6" customHeight="1" spans="1:4">
      <c r="A17" s="65" t="s">
        <v>888</v>
      </c>
      <c r="B17" s="63">
        <v>0</v>
      </c>
      <c r="C17" s="63">
        <v>0</v>
      </c>
      <c r="D17" s="68"/>
    </row>
    <row r="18" ht="18.6" customHeight="1" spans="1:4">
      <c r="A18" s="65" t="s">
        <v>889</v>
      </c>
      <c r="B18" s="63">
        <v>0</v>
      </c>
      <c r="C18" s="63">
        <v>0</v>
      </c>
      <c r="D18" s="68"/>
    </row>
    <row r="19" ht="18.6" customHeight="1" spans="1:4">
      <c r="A19" s="65" t="s">
        <v>890</v>
      </c>
      <c r="B19" s="63">
        <v>0</v>
      </c>
      <c r="C19" s="63">
        <v>0</v>
      </c>
      <c r="D19" s="68"/>
    </row>
    <row r="20" ht="18.6" customHeight="1" spans="1:4">
      <c r="A20" s="65" t="s">
        <v>891</v>
      </c>
      <c r="B20" s="63">
        <v>0</v>
      </c>
      <c r="C20" s="63">
        <v>0</v>
      </c>
      <c r="D20" s="68"/>
    </row>
    <row r="21" ht="18.6" customHeight="1" spans="1:4">
      <c r="A21" s="65" t="s">
        <v>892</v>
      </c>
      <c r="B21" s="63">
        <v>0</v>
      </c>
      <c r="C21" s="63">
        <v>0</v>
      </c>
      <c r="D21" s="68"/>
    </row>
    <row r="22" ht="18.6" customHeight="1" spans="1:4">
      <c r="A22" s="65" t="s">
        <v>893</v>
      </c>
      <c r="B22" s="63">
        <v>0</v>
      </c>
      <c r="C22" s="63">
        <v>0</v>
      </c>
      <c r="D22" s="68"/>
    </row>
    <row r="23" ht="18.6" customHeight="1" spans="1:4">
      <c r="A23" s="65" t="s">
        <v>894</v>
      </c>
      <c r="B23" s="63">
        <v>0</v>
      </c>
      <c r="C23" s="63">
        <v>0</v>
      </c>
      <c r="D23" s="68"/>
    </row>
    <row r="24" ht="18.6" customHeight="1" spans="1:4">
      <c r="A24" s="62" t="s">
        <v>849</v>
      </c>
      <c r="B24" s="63">
        <v>0</v>
      </c>
      <c r="C24" s="63">
        <v>0</v>
      </c>
      <c r="D24" s="66"/>
    </row>
    <row r="25" ht="18.6" customHeight="1" spans="1:4">
      <c r="A25" s="62" t="s">
        <v>895</v>
      </c>
      <c r="B25" s="63">
        <v>0</v>
      </c>
      <c r="C25" s="63">
        <v>0</v>
      </c>
      <c r="D25" s="68"/>
    </row>
    <row r="26" ht="18.6" customHeight="1" spans="1:4">
      <c r="A26" s="62" t="s">
        <v>850</v>
      </c>
      <c r="B26" s="63">
        <v>0</v>
      </c>
      <c r="C26" s="63">
        <v>0</v>
      </c>
      <c r="D26" s="66"/>
    </row>
    <row r="27" ht="18.6" customHeight="1" spans="1:4">
      <c r="A27" s="62" t="s">
        <v>896</v>
      </c>
      <c r="B27" s="63">
        <v>0</v>
      </c>
      <c r="C27" s="63">
        <v>0</v>
      </c>
      <c r="D27" s="68"/>
    </row>
    <row r="28" ht="18.6" customHeight="1" spans="1:4">
      <c r="A28" s="62" t="s">
        <v>897</v>
      </c>
      <c r="B28" s="63">
        <v>0</v>
      </c>
      <c r="C28" s="63">
        <v>0</v>
      </c>
      <c r="D28" s="68"/>
    </row>
    <row r="29" ht="18.6" customHeight="1" spans="1:4">
      <c r="A29" s="62" t="s">
        <v>898</v>
      </c>
      <c r="B29" s="63">
        <v>0</v>
      </c>
      <c r="C29" s="63">
        <v>0</v>
      </c>
      <c r="D29" s="68"/>
    </row>
    <row r="30" ht="18.6" customHeight="1" spans="1:4">
      <c r="A30" s="62" t="s">
        <v>851</v>
      </c>
      <c r="B30" s="63">
        <v>0</v>
      </c>
      <c r="C30" s="63">
        <v>0</v>
      </c>
      <c r="D30" s="66"/>
    </row>
    <row r="31" ht="18.6" customHeight="1" spans="1:4">
      <c r="A31" s="62" t="s">
        <v>899</v>
      </c>
      <c r="B31" s="63">
        <v>0</v>
      </c>
      <c r="C31" s="63">
        <v>0</v>
      </c>
      <c r="D31" s="68"/>
    </row>
    <row r="32" ht="18.6" customHeight="1" spans="1:4">
      <c r="A32" s="69" t="s">
        <v>120</v>
      </c>
      <c r="B32" s="63">
        <v>0</v>
      </c>
      <c r="C32" s="63">
        <v>0</v>
      </c>
      <c r="D32" s="68"/>
    </row>
    <row r="33" ht="18.6" customHeight="1" spans="1:5">
      <c r="A33" s="70" t="s">
        <v>852</v>
      </c>
      <c r="B33" s="63">
        <v>0</v>
      </c>
      <c r="C33" s="63">
        <v>0</v>
      </c>
      <c r="D33" s="68"/>
    </row>
    <row r="34" ht="18.6" customHeight="1" spans="1:5">
      <c r="A34" s="63" t="s">
        <v>853</v>
      </c>
      <c r="B34" s="63">
        <v>0</v>
      </c>
      <c r="C34" s="63">
        <v>0</v>
      </c>
      <c r="D34" s="68"/>
    </row>
    <row r="35" ht="18.6" customHeight="1" spans="1:5">
      <c r="A35" s="69" t="s">
        <v>900</v>
      </c>
      <c r="B35" s="63">
        <v>0</v>
      </c>
      <c r="C35" s="63">
        <v>0</v>
      </c>
      <c r="D35" s="68"/>
    </row>
    <row r="37" customHeight="1" spans="1:5">
      <c r="A37" s="71" t="s">
        <v>844</v>
      </c>
      <c r="B37" s="71"/>
      <c r="C37" s="71"/>
      <c r="D37" s="71"/>
      <c r="E37" s="71"/>
    </row>
    <row r="38" spans="1:5">
      <c r="A38" s="71"/>
      <c r="B38" s="71"/>
      <c r="C38" s="71"/>
      <c r="D38" s="71"/>
      <c r="E38" s="71"/>
    </row>
    <row r="39" spans="1:5">
      <c r="A39" s="71"/>
      <c r="B39" s="71"/>
      <c r="C39" s="71"/>
      <c r="D39" s="71"/>
      <c r="E39" s="71"/>
    </row>
  </sheetData>
  <mergeCells count="2">
    <mergeCell ref="A2:D2"/>
    <mergeCell ref="A37:E39"/>
  </mergeCells>
  <pageMargins left="0.707638888888889" right="0.707638888888889" top="0.747916666666667" bottom="0.747916666666667" header="0.313888888888889" footer="0.313888888888889"/>
  <pageSetup paperSize="9" fitToHeight="0" orientation="portrait"/>
  <headerFooter>
    <oddFooter>&amp;C附表1-17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6"/>
  <sheetViews>
    <sheetView workbookViewId="0">
      <selection activeCell="G14" sqref="G14"/>
    </sheetView>
  </sheetViews>
  <sheetFormatPr defaultColWidth="8.125" defaultRowHeight="14.25" outlineLevelCol="5"/>
  <cols>
    <col min="1" max="1" width="37.125" style="8" customWidth="1"/>
    <col min="2" max="3" width="11" style="8" customWidth="1"/>
    <col min="4" max="4" width="13.625" style="38" customWidth="1"/>
    <col min="5" max="5" width="10.5" style="8" customWidth="1"/>
    <col min="6" max="6" width="9.125" style="8" customWidth="1"/>
    <col min="7" max="13" width="8.125" style="8"/>
    <col min="14" max="14" width="11.5" style="8" customWidth="1"/>
    <col min="15" max="16384" width="8.125" style="8"/>
  </cols>
  <sheetData>
    <row r="1" ht="19.9" customHeight="1" spans="1:6">
      <c r="A1" s="8" t="s">
        <v>901</v>
      </c>
    </row>
    <row r="2" ht="24" spans="1:6">
      <c r="A2" s="39" t="s">
        <v>902</v>
      </c>
      <c r="B2" s="39"/>
      <c r="C2" s="39"/>
      <c r="D2" s="39"/>
    </row>
    <row r="3" spans="1:6">
      <c r="A3" s="40"/>
      <c r="B3" s="7"/>
      <c r="D3" s="41" t="s">
        <v>646</v>
      </c>
    </row>
    <row r="4" s="35" customFormat="1" ht="34.9" customHeight="1" spans="1:6">
      <c r="A4" s="42" t="s">
        <v>569</v>
      </c>
      <c r="B4" s="11" t="s">
        <v>50</v>
      </c>
      <c r="C4" s="11" t="s">
        <v>51</v>
      </c>
      <c r="D4" s="43" t="s">
        <v>52</v>
      </c>
    </row>
    <row r="5" s="36" customFormat="1" ht="29.1" customHeight="1" spans="1:6">
      <c r="A5" s="31" t="s">
        <v>903</v>
      </c>
      <c r="B5" s="44">
        <v>0</v>
      </c>
      <c r="C5" s="45">
        <v>0</v>
      </c>
      <c r="D5" s="46"/>
    </row>
    <row r="6" s="36" customFormat="1" ht="29.1" customHeight="1" spans="1:6">
      <c r="A6" s="31" t="s">
        <v>904</v>
      </c>
      <c r="B6" s="44">
        <v>3942</v>
      </c>
      <c r="C6" s="45">
        <v>3658</v>
      </c>
      <c r="D6" s="46">
        <f t="shared" ref="D6:D11" si="0">B6/C6</f>
        <v>1.078</v>
      </c>
    </row>
    <row r="7" s="36" customFormat="1" ht="29.1" customHeight="1" spans="1:6">
      <c r="A7" s="31" t="s">
        <v>905</v>
      </c>
      <c r="B7" s="47">
        <v>0</v>
      </c>
      <c r="C7" s="45">
        <v>0</v>
      </c>
      <c r="D7" s="46"/>
    </row>
    <row r="8" s="36" customFormat="1" ht="29.1" customHeight="1" spans="1:6">
      <c r="A8" s="31" t="s">
        <v>906</v>
      </c>
      <c r="B8" s="44">
        <v>0</v>
      </c>
      <c r="C8" s="45">
        <v>0</v>
      </c>
      <c r="D8" s="46"/>
    </row>
    <row r="9" s="36" customFormat="1" ht="29.1" customHeight="1" spans="1:6">
      <c r="A9" s="31" t="s">
        <v>907</v>
      </c>
      <c r="B9" s="44">
        <v>2247</v>
      </c>
      <c r="C9" s="45">
        <v>2916</v>
      </c>
      <c r="D9" s="46">
        <f t="shared" si="0"/>
        <v>0.771</v>
      </c>
      <c r="F9" s="48"/>
    </row>
    <row r="10" s="36" customFormat="1" ht="29.1" customHeight="1" spans="1:6">
      <c r="A10" s="23" t="s">
        <v>908</v>
      </c>
      <c r="B10" s="44">
        <v>0</v>
      </c>
      <c r="C10" s="45">
        <v>0</v>
      </c>
      <c r="D10" s="46"/>
    </row>
    <row r="11" s="36" customFormat="1" ht="29.1" customHeight="1" spans="1:6">
      <c r="A11" s="25" t="s">
        <v>909</v>
      </c>
      <c r="B11" s="44">
        <v>2247</v>
      </c>
      <c r="C11" s="45">
        <v>2916</v>
      </c>
      <c r="D11" s="46">
        <f t="shared" si="0"/>
        <v>0.771</v>
      </c>
    </row>
    <row r="12" s="36" customFormat="1" ht="29.1" customHeight="1" spans="1:6">
      <c r="A12" s="23" t="s">
        <v>910</v>
      </c>
      <c r="B12" s="45">
        <v>0</v>
      </c>
      <c r="C12" s="49">
        <v>0</v>
      </c>
      <c r="D12" s="46"/>
    </row>
    <row r="13" s="37" customFormat="1" ht="29.1" customHeight="1" spans="1:6">
      <c r="A13" s="31" t="s">
        <v>911</v>
      </c>
      <c r="B13" s="50">
        <v>0</v>
      </c>
      <c r="C13" s="51">
        <v>0</v>
      </c>
      <c r="D13" s="46"/>
    </row>
    <row r="14" s="36" customFormat="1" ht="29.1" customHeight="1" spans="1:6">
      <c r="A14" s="31" t="s">
        <v>912</v>
      </c>
      <c r="B14" s="52">
        <v>0</v>
      </c>
      <c r="C14" s="52">
        <v>0</v>
      </c>
      <c r="D14" s="46"/>
    </row>
    <row r="15" s="36" customFormat="1" ht="29.1" customHeight="1" spans="1:6">
      <c r="A15" s="31" t="s">
        <v>913</v>
      </c>
      <c r="B15" s="53">
        <v>0</v>
      </c>
      <c r="C15" s="54">
        <v>0</v>
      </c>
      <c r="D15" s="46"/>
    </row>
    <row r="16" s="37" customFormat="1" ht="29.1" customHeight="1" spans="1:6">
      <c r="A16" s="55" t="s">
        <v>643</v>
      </c>
      <c r="B16" s="52">
        <v>6189</v>
      </c>
      <c r="C16" s="52">
        <v>6574</v>
      </c>
      <c r="D16" s="46">
        <f>B16/C16</f>
        <v>0.941</v>
      </c>
    </row>
  </sheetData>
  <mergeCells count="1">
    <mergeCell ref="A2:D2"/>
  </mergeCells>
  <conditionalFormatting sqref="A5:A6">
    <cfRule type="expression" dxfId="0" priority="1" stopIfTrue="1">
      <formula>"len($A:$A)=3"</formula>
    </cfRule>
  </conditionalFormatting>
  <conditionalFormatting sqref="D5:D16">
    <cfRule type="cellIs" dxfId="1" priority="4" stopIfTrue="1" operator="lessThan">
      <formula>0</formula>
    </cfRule>
  </conditionalFormatting>
  <printOptions horizontalCentered="1"/>
  <pageMargins left="0.707638888888889" right="0.707638888888889" top="0.747916666666667" bottom="0.747916666666667" header="0.313888888888889" footer="0.313888888888889"/>
  <pageSetup paperSize="9" fitToHeight="0" orientation="portrait"/>
  <headerFooter>
    <oddFooter>&amp;C附表1-19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65"/>
  <sheetViews>
    <sheetView workbookViewId="0">
      <selection activeCell="C62" sqref="C62"/>
    </sheetView>
  </sheetViews>
  <sheetFormatPr defaultColWidth="9" defaultRowHeight="14.25" outlineLevelCol="3"/>
  <cols>
    <col min="1" max="1" width="37.375" style="1" customWidth="1"/>
    <col min="2" max="2" width="14.5" style="2" customWidth="1"/>
    <col min="3" max="3" width="13.375" style="1" customWidth="1"/>
    <col min="4" max="4" width="13.875" style="3" customWidth="1"/>
    <col min="5" max="16384" width="9" style="1"/>
  </cols>
  <sheetData>
    <row r="1" ht="19.35" customHeight="1" spans="1:4">
      <c r="A1" s="1" t="s">
        <v>914</v>
      </c>
    </row>
    <row r="2" ht="26.45" customHeight="1" spans="1:4">
      <c r="A2" s="4" t="s">
        <v>915</v>
      </c>
      <c r="B2" s="4"/>
      <c r="C2" s="4"/>
      <c r="D2" s="5"/>
    </row>
    <row r="3" ht="17.45" customHeight="1" spans="1:4">
      <c r="A3" s="6"/>
      <c r="B3" s="7"/>
      <c r="C3" s="8"/>
      <c r="D3" s="9" t="s">
        <v>646</v>
      </c>
    </row>
    <row r="4" ht="37.5" customHeight="1" spans="1:4">
      <c r="A4" s="10" t="s">
        <v>916</v>
      </c>
      <c r="B4" s="11" t="s">
        <v>50</v>
      </c>
      <c r="C4" s="11" t="s">
        <v>51</v>
      </c>
      <c r="D4" s="12" t="s">
        <v>52</v>
      </c>
    </row>
    <row r="5" ht="20.45" customHeight="1" spans="1:4">
      <c r="A5" s="13" t="s">
        <v>864</v>
      </c>
      <c r="B5" s="14">
        <v>0</v>
      </c>
      <c r="C5" s="14">
        <v>0</v>
      </c>
      <c r="D5" s="15"/>
    </row>
    <row r="6" ht="20.45" customHeight="1" spans="1:4">
      <c r="A6" s="16" t="s">
        <v>917</v>
      </c>
      <c r="B6" s="14"/>
      <c r="C6" s="14"/>
      <c r="D6" s="15"/>
    </row>
    <row r="7" ht="20.45" customHeight="1" spans="1:4">
      <c r="A7" s="16" t="s">
        <v>918</v>
      </c>
      <c r="B7" s="14"/>
      <c r="C7" s="14"/>
      <c r="D7" s="15"/>
    </row>
    <row r="8" ht="20.45" customHeight="1" spans="1:4">
      <c r="A8" s="16" t="s">
        <v>919</v>
      </c>
      <c r="B8" s="14"/>
      <c r="C8" s="14"/>
      <c r="D8" s="15"/>
    </row>
    <row r="9" ht="20.45" customHeight="1" spans="1:4">
      <c r="A9" s="16" t="s">
        <v>920</v>
      </c>
      <c r="B9" s="14"/>
      <c r="C9" s="14"/>
      <c r="D9" s="15"/>
    </row>
    <row r="10" ht="20.45" customHeight="1" spans="1:4">
      <c r="A10" s="16" t="s">
        <v>921</v>
      </c>
      <c r="B10" s="14"/>
      <c r="C10" s="14"/>
      <c r="D10" s="15"/>
    </row>
    <row r="11" ht="20.45" customHeight="1" spans="1:4">
      <c r="A11" s="13" t="s">
        <v>865</v>
      </c>
      <c r="B11" s="17">
        <v>3923</v>
      </c>
      <c r="C11" s="18">
        <v>4487</v>
      </c>
      <c r="D11" s="19">
        <f t="shared" ref="D11:D13" si="0">B11/C11*100</f>
        <v>87.43</v>
      </c>
    </row>
    <row r="12" ht="20.45" customHeight="1" spans="1:4">
      <c r="A12" s="16" t="s">
        <v>917</v>
      </c>
      <c r="B12" s="17">
        <v>576</v>
      </c>
      <c r="C12" s="18">
        <v>548</v>
      </c>
      <c r="D12" s="19">
        <f t="shared" si="0"/>
        <v>105.11</v>
      </c>
    </row>
    <row r="13" ht="20.45" customHeight="1" spans="1:4">
      <c r="A13" s="16" t="s">
        <v>918</v>
      </c>
      <c r="B13" s="17">
        <v>3240</v>
      </c>
      <c r="C13" s="18">
        <v>3724</v>
      </c>
      <c r="D13" s="19">
        <f t="shared" si="0"/>
        <v>87</v>
      </c>
    </row>
    <row r="14" ht="20.45" customHeight="1" spans="1:4">
      <c r="A14" s="16" t="s">
        <v>919</v>
      </c>
      <c r="B14" s="17">
        <v>98</v>
      </c>
      <c r="C14" s="18"/>
      <c r="D14" s="19"/>
    </row>
    <row r="15" ht="20.45" customHeight="1" spans="1:4">
      <c r="A15" s="16" t="s">
        <v>920</v>
      </c>
      <c r="B15" s="17"/>
      <c r="C15" s="18"/>
      <c r="D15" s="19"/>
    </row>
    <row r="16" ht="20.45" customHeight="1" spans="1:4">
      <c r="A16" s="16" t="s">
        <v>921</v>
      </c>
      <c r="B16" s="17"/>
      <c r="C16" s="18"/>
      <c r="D16" s="19"/>
    </row>
    <row r="17" ht="20.45" customHeight="1" spans="1:4">
      <c r="A17" s="13" t="s">
        <v>866</v>
      </c>
      <c r="B17" s="17">
        <v>0</v>
      </c>
      <c r="C17" s="18">
        <v>0</v>
      </c>
      <c r="D17" s="19"/>
    </row>
    <row r="18" ht="20.45" customHeight="1" spans="1:4">
      <c r="A18" s="31" t="s">
        <v>917</v>
      </c>
      <c r="B18" s="17"/>
      <c r="C18" s="18"/>
      <c r="D18" s="19"/>
    </row>
    <row r="19" ht="20.45" customHeight="1" spans="1:4">
      <c r="A19" s="31" t="s">
        <v>918</v>
      </c>
      <c r="B19" s="17"/>
      <c r="C19" s="18"/>
      <c r="D19" s="19"/>
    </row>
    <row r="20" ht="20.45" customHeight="1" spans="1:4">
      <c r="A20" s="31" t="s">
        <v>919</v>
      </c>
      <c r="B20" s="17"/>
      <c r="C20" s="18"/>
      <c r="D20" s="19"/>
    </row>
    <row r="21" ht="20.45" customHeight="1" spans="1:4">
      <c r="A21" s="31" t="s">
        <v>920</v>
      </c>
      <c r="B21" s="17"/>
      <c r="C21" s="18"/>
      <c r="D21" s="19"/>
    </row>
    <row r="22" ht="20.45" customHeight="1" spans="1:4">
      <c r="A22" s="31" t="s">
        <v>921</v>
      </c>
      <c r="B22" s="17"/>
      <c r="C22" s="18"/>
      <c r="D22" s="19"/>
    </row>
    <row r="23" ht="20.45" customHeight="1" spans="1:4">
      <c r="A23" s="13" t="s">
        <v>867</v>
      </c>
      <c r="B23" s="17">
        <v>0</v>
      </c>
      <c r="C23" s="18">
        <v>0</v>
      </c>
      <c r="D23" s="19"/>
    </row>
    <row r="24" ht="20.45" customHeight="1" spans="1:4">
      <c r="A24" s="31" t="s">
        <v>917</v>
      </c>
      <c r="B24" s="17"/>
      <c r="C24" s="18"/>
      <c r="D24" s="19"/>
    </row>
    <row r="25" ht="20.45" customHeight="1" spans="1:4">
      <c r="A25" s="31" t="s">
        <v>918</v>
      </c>
      <c r="B25" s="17"/>
      <c r="C25" s="18"/>
      <c r="D25" s="19"/>
    </row>
    <row r="26" ht="20.45" customHeight="1" spans="1:4">
      <c r="A26" s="31" t="s">
        <v>919</v>
      </c>
      <c r="B26" s="17"/>
      <c r="C26" s="18"/>
      <c r="D26" s="19"/>
    </row>
    <row r="27" ht="20.45" customHeight="1" spans="1:4">
      <c r="A27" s="31" t="s">
        <v>920</v>
      </c>
      <c r="B27" s="17"/>
      <c r="C27" s="18"/>
      <c r="D27" s="19"/>
    </row>
    <row r="28" ht="20.45" customHeight="1" spans="1:4">
      <c r="A28" s="31" t="s">
        <v>921</v>
      </c>
      <c r="B28" s="17"/>
      <c r="C28" s="18"/>
      <c r="D28" s="19"/>
    </row>
    <row r="29" ht="20.45" customHeight="1" spans="1:4">
      <c r="A29" s="13" t="s">
        <v>868</v>
      </c>
      <c r="B29" s="17">
        <v>0</v>
      </c>
      <c r="C29" s="18">
        <v>0</v>
      </c>
      <c r="D29" s="19"/>
    </row>
    <row r="30" ht="20.45" customHeight="1" spans="1:4">
      <c r="A30" s="23" t="s">
        <v>922</v>
      </c>
      <c r="B30" s="17">
        <v>0</v>
      </c>
      <c r="C30" s="18">
        <v>0</v>
      </c>
      <c r="D30" s="19"/>
    </row>
    <row r="31" ht="20.45" customHeight="1" spans="1:4">
      <c r="A31" s="16" t="s">
        <v>917</v>
      </c>
      <c r="B31" s="17"/>
      <c r="C31" s="18"/>
      <c r="D31" s="19"/>
    </row>
    <row r="32" ht="20.45" customHeight="1" spans="1:4">
      <c r="A32" s="16" t="s">
        <v>918</v>
      </c>
      <c r="B32" s="17"/>
      <c r="C32" s="18"/>
      <c r="D32" s="19"/>
    </row>
    <row r="33" ht="20.45" customHeight="1" spans="1:4">
      <c r="A33" s="16" t="s">
        <v>919</v>
      </c>
      <c r="B33" s="17"/>
      <c r="C33" s="18"/>
      <c r="D33" s="19"/>
    </row>
    <row r="34" ht="20.45" customHeight="1" spans="1:4">
      <c r="A34" s="16" t="s">
        <v>920</v>
      </c>
      <c r="B34" s="17"/>
      <c r="C34" s="18"/>
      <c r="D34" s="19"/>
    </row>
    <row r="35" ht="20.45" customHeight="1" spans="1:4">
      <c r="A35" s="16" t="s">
        <v>921</v>
      </c>
      <c r="B35" s="17"/>
      <c r="C35" s="18"/>
      <c r="D35" s="19"/>
    </row>
    <row r="36" ht="20.45" customHeight="1" spans="1:4">
      <c r="A36" s="25" t="s">
        <v>870</v>
      </c>
      <c r="B36" s="17">
        <v>2956</v>
      </c>
      <c r="C36" s="18">
        <v>2612</v>
      </c>
      <c r="D36" s="19">
        <f t="shared" ref="D36:D38" si="1">B36/C36*100</f>
        <v>113.17</v>
      </c>
    </row>
    <row r="37" ht="20.45" customHeight="1" spans="1:4">
      <c r="A37" s="16" t="s">
        <v>917</v>
      </c>
      <c r="B37" s="17">
        <v>701</v>
      </c>
      <c r="C37" s="18">
        <v>564</v>
      </c>
      <c r="D37" s="19">
        <f t="shared" si="1"/>
        <v>124.29</v>
      </c>
    </row>
    <row r="38" ht="20.45" customHeight="1" spans="1:4">
      <c r="A38" s="16" t="s">
        <v>918</v>
      </c>
      <c r="B38" s="17">
        <v>2243</v>
      </c>
      <c r="C38" s="18">
        <v>2033</v>
      </c>
      <c r="D38" s="19">
        <f t="shared" si="1"/>
        <v>110.33</v>
      </c>
    </row>
    <row r="39" ht="20.45" customHeight="1" spans="1:4">
      <c r="A39" s="16" t="s">
        <v>919</v>
      </c>
      <c r="B39" s="17">
        <v>12</v>
      </c>
      <c r="C39" s="18"/>
      <c r="D39" s="19"/>
    </row>
    <row r="40" ht="20.45" customHeight="1" spans="1:4">
      <c r="A40" s="16" t="s">
        <v>920</v>
      </c>
      <c r="B40" s="17"/>
      <c r="C40" s="18"/>
      <c r="D40" s="19"/>
    </row>
    <row r="41" ht="20.45" customHeight="1" spans="1:4">
      <c r="A41" s="16" t="s">
        <v>921</v>
      </c>
      <c r="B41" s="17"/>
      <c r="C41" s="18"/>
      <c r="D41" s="19"/>
    </row>
    <row r="42" ht="20.45" customHeight="1" spans="1:4">
      <c r="A42" s="23" t="s">
        <v>923</v>
      </c>
      <c r="B42" s="17">
        <v>0</v>
      </c>
      <c r="C42" s="18">
        <v>0</v>
      </c>
      <c r="D42" s="19"/>
    </row>
    <row r="43" ht="20.45" customHeight="1" spans="1:4">
      <c r="A43" s="23" t="s">
        <v>917</v>
      </c>
      <c r="B43" s="17"/>
      <c r="C43" s="18"/>
      <c r="D43" s="19"/>
    </row>
    <row r="44" ht="20.45" customHeight="1" spans="1:4">
      <c r="A44" s="23" t="s">
        <v>918</v>
      </c>
      <c r="B44" s="17"/>
      <c r="C44" s="18"/>
      <c r="D44" s="19"/>
    </row>
    <row r="45" ht="20.45" customHeight="1" spans="1:4">
      <c r="A45" s="23" t="s">
        <v>919</v>
      </c>
      <c r="B45" s="17"/>
      <c r="C45" s="18"/>
      <c r="D45" s="19"/>
    </row>
    <row r="46" ht="20.45" customHeight="1" spans="1:4">
      <c r="A46" s="27" t="s">
        <v>920</v>
      </c>
      <c r="B46" s="17"/>
      <c r="C46" s="18"/>
      <c r="D46" s="19"/>
    </row>
    <row r="47" ht="20.45" customHeight="1" spans="1:4">
      <c r="A47" s="27" t="s">
        <v>921</v>
      </c>
      <c r="B47" s="17"/>
      <c r="C47" s="18"/>
      <c r="D47" s="19"/>
    </row>
    <row r="48" ht="20.45" customHeight="1" spans="1:4">
      <c r="A48" s="13" t="s">
        <v>872</v>
      </c>
      <c r="B48" s="17">
        <v>0</v>
      </c>
      <c r="C48" s="18">
        <v>0</v>
      </c>
      <c r="D48" s="19"/>
    </row>
    <row r="49" ht="20.45" customHeight="1" spans="1:4">
      <c r="A49" s="16" t="s">
        <v>917</v>
      </c>
      <c r="B49" s="17"/>
      <c r="C49" s="18"/>
      <c r="D49" s="19"/>
    </row>
    <row r="50" ht="20.45" customHeight="1" spans="1:4">
      <c r="A50" s="16" t="s">
        <v>918</v>
      </c>
      <c r="B50" s="17"/>
      <c r="C50" s="18"/>
      <c r="D50" s="19"/>
    </row>
    <row r="51" ht="20.45" customHeight="1" spans="1:4">
      <c r="A51" s="16" t="s">
        <v>919</v>
      </c>
      <c r="B51" s="17"/>
      <c r="C51" s="18"/>
      <c r="D51" s="19"/>
    </row>
    <row r="52" ht="20.45" customHeight="1" spans="1:4">
      <c r="A52" s="16" t="s">
        <v>920</v>
      </c>
      <c r="B52" s="17"/>
      <c r="C52" s="18"/>
      <c r="D52" s="19"/>
    </row>
    <row r="53" ht="20.45" customHeight="1" spans="1:4">
      <c r="A53" s="16" t="s">
        <v>921</v>
      </c>
      <c r="B53" s="17"/>
      <c r="C53" s="18"/>
      <c r="D53" s="19"/>
    </row>
    <row r="54" ht="20.45" customHeight="1" spans="1:4">
      <c r="A54" s="13" t="s">
        <v>873</v>
      </c>
      <c r="B54" s="17">
        <v>0</v>
      </c>
      <c r="C54" s="18">
        <v>0</v>
      </c>
      <c r="D54" s="19"/>
    </row>
    <row r="55" ht="20.45" customHeight="1" spans="1:4">
      <c r="A55" s="16" t="s">
        <v>917</v>
      </c>
      <c r="B55" s="17"/>
      <c r="C55" s="18"/>
      <c r="D55" s="19"/>
    </row>
    <row r="56" ht="20.45" customHeight="1" spans="1:4">
      <c r="A56" s="16" t="s">
        <v>918</v>
      </c>
      <c r="B56" s="17"/>
      <c r="C56" s="18"/>
      <c r="D56" s="19"/>
    </row>
    <row r="57" ht="20.45" customHeight="1" spans="1:4">
      <c r="A57" s="16" t="s">
        <v>919</v>
      </c>
      <c r="B57" s="17"/>
      <c r="C57" s="18"/>
      <c r="D57" s="19"/>
    </row>
    <row r="58" ht="20.45" customHeight="1" spans="1:4">
      <c r="A58" s="16" t="s">
        <v>920</v>
      </c>
      <c r="B58" s="17"/>
      <c r="C58" s="18"/>
      <c r="D58" s="19"/>
    </row>
    <row r="59" ht="20.45" customHeight="1" spans="1:4">
      <c r="A59" s="16" t="s">
        <v>921</v>
      </c>
      <c r="B59" s="17"/>
      <c r="C59" s="18"/>
      <c r="D59" s="19"/>
    </row>
    <row r="60" ht="20.45" customHeight="1" spans="1:4">
      <c r="A60" s="13" t="s">
        <v>874</v>
      </c>
      <c r="B60" s="17">
        <v>0</v>
      </c>
      <c r="C60" s="18">
        <v>0</v>
      </c>
      <c r="D60" s="19"/>
    </row>
    <row r="61" ht="20.45" customHeight="1" spans="1:4">
      <c r="A61" s="16" t="s">
        <v>917</v>
      </c>
      <c r="B61" s="17"/>
      <c r="C61" s="18"/>
      <c r="D61" s="19"/>
    </row>
    <row r="62" ht="20.45" customHeight="1" spans="1:4">
      <c r="A62" s="16" t="s">
        <v>918</v>
      </c>
      <c r="B62" s="17"/>
      <c r="C62" s="18"/>
      <c r="D62" s="19"/>
    </row>
    <row r="63" ht="20.45" customHeight="1" spans="1:4">
      <c r="A63" s="16" t="s">
        <v>919</v>
      </c>
      <c r="B63" s="17"/>
      <c r="C63" s="18"/>
      <c r="D63" s="19"/>
    </row>
    <row r="64" ht="20.45" customHeight="1" spans="1:4">
      <c r="A64" s="16" t="s">
        <v>920</v>
      </c>
      <c r="B64" s="17"/>
      <c r="C64" s="18"/>
      <c r="D64" s="19"/>
    </row>
    <row r="65" ht="20.45" customHeight="1" spans="1:4">
      <c r="A65" s="16" t="s">
        <v>921</v>
      </c>
      <c r="B65" s="32"/>
      <c r="C65" s="33"/>
      <c r="D65" s="34"/>
    </row>
  </sheetData>
  <mergeCells count="1">
    <mergeCell ref="A2:D2"/>
  </mergeCells>
  <conditionalFormatting sqref="A5:A16">
    <cfRule type="expression" dxfId="0" priority="6" stopIfTrue="1">
      <formula>"len($A:$A)=3"</formula>
    </cfRule>
  </conditionalFormatting>
  <conditionalFormatting sqref="A31:A36">
    <cfRule type="expression" dxfId="0" priority="5" stopIfTrue="1">
      <formula>"len($A:$A)=3"</formula>
    </cfRule>
  </conditionalFormatting>
  <conditionalFormatting sqref="A37:A41">
    <cfRule type="expression" dxfId="0" priority="4" stopIfTrue="1">
      <formula>"len($A:$A)=3"</formula>
    </cfRule>
  </conditionalFormatting>
  <conditionalFormatting sqref="A49:A53">
    <cfRule type="expression" dxfId="0" priority="3" stopIfTrue="1">
      <formula>"len($A:$A)=3"</formula>
    </cfRule>
  </conditionalFormatting>
  <conditionalFormatting sqref="A55:A67">
    <cfRule type="expression" dxfId="0" priority="2" stopIfTrue="1">
      <formula>"len($A:$A)=3"</formula>
    </cfRule>
  </conditionalFormatting>
  <conditionalFormatting sqref="A61:A65">
    <cfRule type="expression" dxfId="0" priority="1" stopIfTrue="1">
      <formula>"len($A:$A)=3"</formula>
    </cfRule>
  </conditionalFormatting>
  <pageMargins left="0.707638888888889" right="0.707638888888889" top="0.747916666666667" bottom="0.747916666666667" header="0.313888888888889" footer="0.313888888888889"/>
  <pageSetup paperSize="9" fitToHeight="0" orientation="portrait"/>
  <headerFooter>
    <oddFooter>&amp;C附表1-20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51"/>
  <sheetViews>
    <sheetView tabSelected="1" workbookViewId="0">
      <selection activeCell="H17" sqref="H17"/>
    </sheetView>
  </sheetViews>
  <sheetFormatPr defaultColWidth="9" defaultRowHeight="14.25" outlineLevelCol="3"/>
  <cols>
    <col min="1" max="1" width="50.625" style="1" customWidth="1"/>
    <col min="2" max="2" width="13.5" style="2" customWidth="1"/>
    <col min="3" max="3" width="13.5" style="1" customWidth="1"/>
    <col min="4" max="4" width="13.5" style="3" customWidth="1"/>
    <col min="5" max="16384" width="9" style="1"/>
  </cols>
  <sheetData>
    <row r="1" ht="19.35" customHeight="1" spans="1:4">
      <c r="A1" s="1" t="s">
        <v>924</v>
      </c>
    </row>
    <row r="2" ht="26.45" customHeight="1" spans="1:4">
      <c r="A2" s="4" t="s">
        <v>925</v>
      </c>
      <c r="B2" s="4"/>
      <c r="C2" s="4"/>
      <c r="D2" s="5"/>
    </row>
    <row r="3" ht="17.45" customHeight="1" spans="1:4">
      <c r="A3" s="6"/>
      <c r="B3" s="7"/>
      <c r="C3" s="8"/>
      <c r="D3" s="9" t="s">
        <v>646</v>
      </c>
    </row>
    <row r="4" ht="32.25" customHeight="1" spans="1:4">
      <c r="A4" s="10" t="s">
        <v>916</v>
      </c>
      <c r="B4" s="11" t="s">
        <v>50</v>
      </c>
      <c r="C4" s="11" t="s">
        <v>51</v>
      </c>
      <c r="D4" s="12" t="s">
        <v>52</v>
      </c>
    </row>
    <row r="5" ht="22.9" customHeight="1" spans="1:4">
      <c r="A5" s="13" t="s">
        <v>903</v>
      </c>
      <c r="B5" s="14">
        <v>0</v>
      </c>
      <c r="C5" s="14">
        <v>0</v>
      </c>
      <c r="D5" s="15"/>
    </row>
    <row r="6" ht="22.9" customHeight="1" spans="1:4">
      <c r="A6" s="16" t="s">
        <v>926</v>
      </c>
      <c r="B6" s="14"/>
      <c r="C6" s="14"/>
      <c r="D6" s="15"/>
    </row>
    <row r="7" ht="22.9" customHeight="1" spans="1:4">
      <c r="A7" s="16" t="s">
        <v>927</v>
      </c>
      <c r="B7" s="14"/>
      <c r="C7" s="14"/>
      <c r="D7" s="15"/>
    </row>
    <row r="8" ht="22.9" customHeight="1" spans="1:4">
      <c r="A8" s="16" t="s">
        <v>928</v>
      </c>
      <c r="B8" s="14"/>
      <c r="C8" s="14"/>
      <c r="D8" s="15"/>
    </row>
    <row r="9" ht="22.9" customHeight="1" spans="1:4">
      <c r="A9" s="16" t="s">
        <v>929</v>
      </c>
      <c r="B9" s="14"/>
      <c r="C9" s="14"/>
      <c r="D9" s="15"/>
    </row>
    <row r="10" ht="22.9" customHeight="1" spans="1:4">
      <c r="A10" s="13" t="s">
        <v>904</v>
      </c>
      <c r="B10" s="17">
        <v>3942</v>
      </c>
      <c r="C10" s="18">
        <v>3658</v>
      </c>
      <c r="D10" s="19">
        <f>B10/C10*100</f>
        <v>107.76</v>
      </c>
    </row>
    <row r="11" ht="22.9" customHeight="1" spans="1:4">
      <c r="A11" s="20" t="s">
        <v>930</v>
      </c>
      <c r="B11" s="17">
        <v>2913</v>
      </c>
      <c r="C11" s="18">
        <v>3656</v>
      </c>
      <c r="D11" s="19">
        <f>B11/C11*100</f>
        <v>79.68</v>
      </c>
    </row>
    <row r="12" ht="22.9" customHeight="1" spans="1:4">
      <c r="A12" s="20" t="s">
        <v>931</v>
      </c>
      <c r="B12" s="17">
        <v>291</v>
      </c>
      <c r="C12" s="18"/>
      <c r="D12" s="19"/>
    </row>
    <row r="13" ht="22.9" customHeight="1" spans="1:4">
      <c r="A13" s="20" t="s">
        <v>932</v>
      </c>
      <c r="B13" s="17">
        <v>150</v>
      </c>
      <c r="C13" s="18"/>
      <c r="D13" s="19"/>
    </row>
    <row r="14" ht="22.9" customHeight="1" spans="1:4">
      <c r="A14" s="20" t="s">
        <v>933</v>
      </c>
      <c r="B14" s="17"/>
      <c r="C14" s="18"/>
      <c r="D14" s="19"/>
    </row>
    <row r="15" ht="22.9" customHeight="1" spans="1:4">
      <c r="A15" s="13" t="s">
        <v>905</v>
      </c>
      <c r="B15" s="17">
        <v>0</v>
      </c>
      <c r="C15" s="18">
        <v>0</v>
      </c>
      <c r="D15" s="19"/>
    </row>
    <row r="16" ht="22.9" customHeight="1" spans="1:4">
      <c r="A16" s="21" t="s">
        <v>934</v>
      </c>
      <c r="B16" s="17"/>
      <c r="C16" s="18"/>
      <c r="D16" s="19"/>
    </row>
    <row r="17" ht="22.9" customHeight="1" spans="1:4">
      <c r="A17" s="21" t="s">
        <v>935</v>
      </c>
      <c r="B17" s="17"/>
      <c r="C17" s="18"/>
      <c r="D17" s="19"/>
    </row>
    <row r="18" ht="22.9" customHeight="1" spans="1:4">
      <c r="A18" s="13" t="s">
        <v>906</v>
      </c>
      <c r="B18" s="17">
        <v>0</v>
      </c>
      <c r="C18" s="18">
        <v>0</v>
      </c>
      <c r="D18" s="19"/>
    </row>
    <row r="19" ht="22.9" customHeight="1" spans="1:4">
      <c r="A19" s="22" t="s">
        <v>936</v>
      </c>
      <c r="B19" s="17"/>
      <c r="C19" s="18"/>
      <c r="D19" s="19"/>
    </row>
    <row r="20" ht="22.9" customHeight="1" spans="1:4">
      <c r="A20" s="22" t="s">
        <v>937</v>
      </c>
      <c r="B20" s="17"/>
      <c r="C20" s="18"/>
      <c r="D20" s="19"/>
    </row>
    <row r="21" ht="22.9" customHeight="1" spans="1:4">
      <c r="A21" s="22" t="s">
        <v>938</v>
      </c>
      <c r="B21" s="17"/>
      <c r="C21" s="18"/>
      <c r="D21" s="19"/>
    </row>
    <row r="22" ht="22.9" customHeight="1" spans="1:4">
      <c r="A22" s="13" t="s">
        <v>907</v>
      </c>
      <c r="B22" s="17">
        <v>2247</v>
      </c>
      <c r="C22" s="18">
        <v>2916</v>
      </c>
      <c r="D22" s="19">
        <f>B22/C22*100</f>
        <v>77.06</v>
      </c>
    </row>
    <row r="23" ht="22.9" customHeight="1" spans="1:4">
      <c r="A23" s="23" t="s">
        <v>908</v>
      </c>
      <c r="B23" s="17">
        <v>0</v>
      </c>
      <c r="C23" s="18">
        <v>0</v>
      </c>
      <c r="D23" s="19"/>
    </row>
    <row r="24" ht="22.9" customHeight="1" spans="1:4">
      <c r="A24" s="24" t="s">
        <v>939</v>
      </c>
      <c r="B24" s="17"/>
      <c r="C24" s="18"/>
      <c r="D24" s="19"/>
    </row>
    <row r="25" ht="22.9" customHeight="1" spans="1:4">
      <c r="A25" s="24" t="s">
        <v>940</v>
      </c>
      <c r="B25" s="17"/>
      <c r="C25" s="18"/>
      <c r="D25" s="19"/>
    </row>
    <row r="26" ht="22.9" customHeight="1" spans="1:4">
      <c r="A26" s="24" t="s">
        <v>941</v>
      </c>
      <c r="B26" s="17"/>
      <c r="C26" s="18"/>
      <c r="D26" s="19"/>
    </row>
    <row r="27" ht="22.9" customHeight="1" spans="1:4">
      <c r="A27" s="25" t="s">
        <v>909</v>
      </c>
      <c r="B27" s="17">
        <v>2247</v>
      </c>
      <c r="C27" s="18">
        <v>2916</v>
      </c>
      <c r="D27" s="19">
        <f t="shared" ref="D27:D28" si="0">B27/C27*100</f>
        <v>77.06</v>
      </c>
    </row>
    <row r="28" ht="22.9" customHeight="1" spans="1:4">
      <c r="A28" s="26" t="s">
        <v>942</v>
      </c>
      <c r="B28" s="17">
        <v>2030</v>
      </c>
      <c r="C28" s="18">
        <v>2648</v>
      </c>
      <c r="D28" s="19">
        <f t="shared" si="0"/>
        <v>76.66</v>
      </c>
    </row>
    <row r="29" ht="22.9" customHeight="1" spans="1:4">
      <c r="A29" s="26" t="s">
        <v>940</v>
      </c>
      <c r="B29" s="17">
        <v>210</v>
      </c>
      <c r="C29" s="18"/>
      <c r="D29" s="19"/>
    </row>
    <row r="30" ht="22.9" customHeight="1" spans="1:4">
      <c r="A30" s="26" t="s">
        <v>943</v>
      </c>
      <c r="B30" s="17"/>
      <c r="C30" s="18"/>
      <c r="D30" s="19"/>
    </row>
    <row r="31" ht="22.9" customHeight="1" spans="1:4">
      <c r="A31" s="23" t="s">
        <v>910</v>
      </c>
      <c r="B31" s="17">
        <v>0</v>
      </c>
      <c r="C31" s="18">
        <v>0</v>
      </c>
      <c r="D31" s="19"/>
    </row>
    <row r="32" ht="22.9" customHeight="1" spans="1:4">
      <c r="A32" s="27" t="s">
        <v>944</v>
      </c>
      <c r="B32" s="17"/>
      <c r="C32" s="18"/>
      <c r="D32" s="19"/>
    </row>
    <row r="33" ht="22.9" customHeight="1" spans="1:4">
      <c r="A33" s="27" t="s">
        <v>940</v>
      </c>
      <c r="B33" s="17"/>
      <c r="C33" s="18"/>
      <c r="D33" s="19"/>
    </row>
    <row r="34" ht="22.9" customHeight="1" spans="1:4">
      <c r="A34" s="27" t="s">
        <v>945</v>
      </c>
      <c r="B34" s="17"/>
      <c r="C34" s="18"/>
      <c r="D34" s="19"/>
    </row>
    <row r="35" ht="22.9" customHeight="1" spans="1:4">
      <c r="A35" s="13" t="s">
        <v>911</v>
      </c>
      <c r="B35" s="17">
        <v>0</v>
      </c>
      <c r="C35" s="18">
        <v>0</v>
      </c>
      <c r="D35" s="19"/>
    </row>
    <row r="36" ht="22.9" customHeight="1" spans="1:4">
      <c r="A36" s="28" t="s">
        <v>946</v>
      </c>
      <c r="B36" s="17"/>
      <c r="C36" s="18"/>
      <c r="D36" s="19"/>
    </row>
    <row r="37" ht="22.9" customHeight="1" spans="1:4">
      <c r="A37" s="28" t="s">
        <v>947</v>
      </c>
      <c r="B37" s="17"/>
      <c r="C37" s="18"/>
      <c r="D37" s="19"/>
    </row>
    <row r="38" ht="22.9" customHeight="1" spans="1:4">
      <c r="A38" s="28" t="s">
        <v>948</v>
      </c>
      <c r="B38" s="17"/>
      <c r="C38" s="18"/>
      <c r="D38" s="19"/>
    </row>
    <row r="39" ht="22.9" customHeight="1" spans="1:4">
      <c r="A39" s="28" t="s">
        <v>949</v>
      </c>
      <c r="B39" s="17"/>
      <c r="C39" s="18"/>
      <c r="D39" s="19"/>
    </row>
    <row r="40" ht="22.9" customHeight="1" spans="1:4">
      <c r="A40" s="28" t="s">
        <v>950</v>
      </c>
      <c r="B40" s="17"/>
      <c r="C40" s="18"/>
      <c r="D40" s="19"/>
    </row>
    <row r="41" ht="22.9" customHeight="1" spans="1:4">
      <c r="A41" s="13" t="s">
        <v>912</v>
      </c>
      <c r="B41" s="17">
        <v>0</v>
      </c>
      <c r="C41" s="18">
        <v>0</v>
      </c>
      <c r="D41" s="19"/>
    </row>
    <row r="42" ht="22.9" customHeight="1" spans="1:4">
      <c r="A42" s="29" t="s">
        <v>951</v>
      </c>
      <c r="B42" s="17"/>
      <c r="C42" s="18"/>
      <c r="D42" s="19"/>
    </row>
    <row r="43" ht="22.9" customHeight="1" spans="1:4">
      <c r="A43" s="29" t="s">
        <v>952</v>
      </c>
      <c r="B43" s="17"/>
      <c r="C43" s="18"/>
      <c r="D43" s="19"/>
    </row>
    <row r="44" ht="22.9" customHeight="1" spans="1:4">
      <c r="A44" s="29" t="s">
        <v>928</v>
      </c>
      <c r="B44" s="17"/>
      <c r="C44" s="18"/>
      <c r="D44" s="19"/>
    </row>
    <row r="45" ht="22.9" customHeight="1" spans="1:4">
      <c r="A45" s="29" t="s">
        <v>953</v>
      </c>
      <c r="B45" s="17"/>
      <c r="C45" s="18"/>
      <c r="D45" s="19"/>
    </row>
    <row r="46" ht="22.9" customHeight="1" spans="1:4">
      <c r="A46" s="29" t="s">
        <v>954</v>
      </c>
      <c r="B46" s="17"/>
      <c r="C46" s="18"/>
      <c r="D46" s="19"/>
    </row>
    <row r="47" ht="22.9" customHeight="1" spans="1:4">
      <c r="A47" s="13" t="s">
        <v>913</v>
      </c>
      <c r="B47" s="17">
        <v>0</v>
      </c>
      <c r="C47" s="18">
        <v>0</v>
      </c>
      <c r="D47" s="19"/>
    </row>
    <row r="48" ht="22.9" customHeight="1" spans="1:4">
      <c r="A48" s="30" t="s">
        <v>955</v>
      </c>
      <c r="B48" s="17"/>
      <c r="C48" s="18"/>
      <c r="D48" s="19"/>
    </row>
    <row r="49" ht="22.9" customHeight="1" spans="1:4">
      <c r="A49" s="30" t="s">
        <v>956</v>
      </c>
      <c r="B49" s="17"/>
      <c r="C49" s="18"/>
      <c r="D49" s="19"/>
    </row>
    <row r="50" ht="22.9" customHeight="1" spans="1:4">
      <c r="A50" s="30" t="s">
        <v>957</v>
      </c>
      <c r="B50" s="17"/>
      <c r="C50" s="18"/>
      <c r="D50" s="19"/>
    </row>
    <row r="51" ht="22.9" customHeight="1" spans="1:4">
      <c r="A51" s="30" t="s">
        <v>958</v>
      </c>
      <c r="B51" s="17"/>
      <c r="C51" s="18"/>
      <c r="D51" s="19"/>
    </row>
  </sheetData>
  <mergeCells count="1">
    <mergeCell ref="A2:D2"/>
  </mergeCells>
  <conditionalFormatting sqref="A5:A14">
    <cfRule type="expression" dxfId="0" priority="1" stopIfTrue="1">
      <formula>"len($A:$A)=3"</formula>
    </cfRule>
  </conditionalFormatting>
  <pageMargins left="0.707638888888889" right="0.707638888888889" top="0.747916666666667" bottom="0.747916666666667" header="0.313888888888889" footer="0.313888888888889"/>
  <pageSetup paperSize="9" scale="90" fitToHeight="0" orientation="portrait"/>
  <headerFooter>
    <oddFooter>&amp;C附表1-21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22</vt:i4>
      </vt:variant>
    </vt:vector>
  </HeadingPairs>
  <TitlesOfParts>
    <vt:vector size="22" baseType="lpstr">
      <vt:lpstr>封2</vt:lpstr>
      <vt:lpstr>附表1-1</vt:lpstr>
      <vt:lpstr>附表1-2</vt:lpstr>
      <vt:lpstr>附表1-3</vt:lpstr>
      <vt:lpstr>附表1-4</vt:lpstr>
      <vt:lpstr>附表1-5</vt:lpstr>
      <vt:lpstr>附表1-6</vt:lpstr>
      <vt:lpstr>附表1-7</vt:lpstr>
      <vt:lpstr>附表1-8</vt:lpstr>
      <vt:lpstr>附表1-9</vt:lpstr>
      <vt:lpstr>附表1-10</vt:lpstr>
      <vt:lpstr>附表1-11</vt:lpstr>
      <vt:lpstr>附表1-12</vt:lpstr>
      <vt:lpstr>附表1-13</vt:lpstr>
      <vt:lpstr>附表1-14</vt:lpstr>
      <vt:lpstr>附表1-15</vt:lpstr>
      <vt:lpstr>附表1-16</vt:lpstr>
      <vt:lpstr>附表1-18</vt:lpstr>
      <vt:lpstr>附表1-17</vt:lpstr>
      <vt:lpstr>附表1-19</vt:lpstr>
      <vt:lpstr>附表1-20</vt:lpstr>
      <vt:lpstr>附表1-21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预算处/俞元鹉</dc:creator>
  <cp:lastModifiedBy>肖玲琳</cp:lastModifiedBy>
  <dcterms:created xsi:type="dcterms:W3CDTF">2008-01-10T09:59:00Z</dcterms:created>
  <cp:lastPrinted>2017-06-22T02:39:00Z</cp:lastPrinted>
  <dcterms:modified xsi:type="dcterms:W3CDTF">2026-08-13T01:28:14Z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B45C11524D60410890BD76E3EA77B80D_12</vt:lpwstr>
  </property>
  <property fmtid="{D5CDD505-2E9C-101B-9397-08002B2CF9AE}" pid="4" name="CalculationRule">
    <vt:i4>0</vt:i4>
  </property>
</Properties>
</file>